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externalReferences>
    <externalReference r:id="rId4"/>
  </externalReferences>
  <definedNames>
    <definedName name="_xlnm.Print_Area" localSheetId="0">'web'!$B$3:$AX$69</definedName>
  </definedNames>
  <calcPr fullCalcOnLoad="1"/>
</workbook>
</file>

<file path=xl/sharedStrings.xml><?xml version="1.0" encoding="utf-8"?>
<sst xmlns="http://schemas.openxmlformats.org/spreadsheetml/2006/main" count="760" uniqueCount="140">
  <si>
    <t>CV</t>
  </si>
  <si>
    <t>Obs</t>
  </si>
  <si>
    <t>Avrg 6rot</t>
  </si>
  <si>
    <t>observers</t>
  </si>
  <si>
    <t>CV-Report for June 2014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</si>
  <si>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</si>
  <si>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</si>
  <si>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</si>
  <si>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</si>
  <si>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</si>
  <si>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</si>
  <si>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</si>
  <si>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</si>
  <si>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</si>
  <si>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</si>
  <si>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date/time</t>
  </si>
  <si>
    <t>SCHRÖDER, GERD</t>
  </si>
  <si>
    <t>GERMANY</t>
  </si>
  <si>
    <t>WIRKUS, KRYSTYNA</t>
  </si>
  <si>
    <t>POLAND</t>
  </si>
  <si>
    <t>CARELS, JEFFREY</t>
  </si>
  <si>
    <t>BELGIUM</t>
  </si>
  <si>
    <t>JUNKER, ELMAR</t>
  </si>
  <si>
    <t>WALLIAN, DENIS</t>
  </si>
  <si>
    <t>FRANCE</t>
  </si>
  <si>
    <t>THIMM, SVEN OVE</t>
  </si>
  <si>
    <t>DENMARK</t>
  </si>
  <si>
    <t>VIERTEL, ANDREAS</t>
  </si>
  <si>
    <t>LEVENTHAL, MONTY</t>
  </si>
  <si>
    <t>AUSTRALIA</t>
  </si>
  <si>
    <t>BARNES, HOWARD</t>
  </si>
  <si>
    <t>NEW ZEALAND</t>
  </si>
  <si>
    <t>JANSSENS, JAN</t>
  </si>
  <si>
    <t>HOLL, MANFRED</t>
  </si>
  <si>
    <t>MORALES, GERMAN</t>
  </si>
  <si>
    <t>BOLIVIA</t>
  </si>
  <si>
    <t>ARAUJO, GEMA</t>
  </si>
  <si>
    <t>SPAIN</t>
  </si>
  <si>
    <t>MALDE, KJELL INGE</t>
  </si>
  <si>
    <t>NORWAY</t>
  </si>
  <si>
    <t/>
  </si>
  <si>
    <t xml:space="preserve">   Observer                             Date</t>
  </si>
  <si>
    <t>OBS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</si>
  <si>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</si>
  <si>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</si>
  <si>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</si>
  <si>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</si>
  <si>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</si>
  <si>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</si>
  <si>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</si>
  <si>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Nmbr Location  Lo  Area  Z   LL   NN Mag Type</t>
  </si>
  <si>
    <t>CV-Helios Network</t>
  </si>
  <si>
    <t>Extracts from www.swpc.noaa.gov/ftpdir/forecasts/SRS</t>
  </si>
  <si>
    <t>Extracts from www.swpc.noaa.gov/ftpdir/forecasts/discussion/</t>
  </si>
  <si>
    <t>CV-Helios Network's last 24 Final and Preliminary monthly CV</t>
  </si>
  <si>
    <t>CV-001 MALDE, K</t>
  </si>
  <si>
    <t>CV-019 JUNKER, E</t>
  </si>
  <si>
    <t>CV-020 HOLL, M</t>
  </si>
  <si>
    <t>CV-021 BARNES, H</t>
  </si>
  <si>
    <t>CV-022 VIERTEL, A</t>
  </si>
  <si>
    <t>CV-023 BRETSCHNEIDER, H</t>
  </si>
  <si>
    <t>CV-038 MORALES, G</t>
  </si>
  <si>
    <t>CV-040 BATTAIOLA, R</t>
  </si>
  <si>
    <t>CV-044 SCHRÖDER, G</t>
  </si>
  <si>
    <t>CV-068 THIMM, S</t>
  </si>
  <si>
    <t>CV-077 JOHNSTON, A</t>
  </si>
  <si>
    <t>CV-080 JANSSENS, J</t>
  </si>
  <si>
    <t>CV-082 URBANSKI, P</t>
  </si>
  <si>
    <t>CV-091 DALEK, G</t>
  </si>
  <si>
    <t>CV-104 MEEUS, L</t>
  </si>
  <si>
    <t>CV-105 RYBACK, A</t>
  </si>
  <si>
    <t>CV-107 LEVENTHAL, M</t>
  </si>
  <si>
    <t>CV-116 BJERKGÅRD, T</t>
  </si>
  <si>
    <t>CV-135 ARAUJO, G</t>
  </si>
  <si>
    <t>CV-136 GARCÍA, F</t>
  </si>
  <si>
    <t>CV-139 ALONSO, J</t>
  </si>
  <si>
    <t>CV-151 CARELS, J</t>
  </si>
  <si>
    <t>CV-153 WIRKUS, K</t>
  </si>
  <si>
    <t>CV-178 MARIUZZA, F</t>
  </si>
  <si>
    <t>CV-198 WALLIAN, D</t>
  </si>
  <si>
    <t>Mo/Yr</t>
  </si>
  <si>
    <t>Observers</t>
  </si>
  <si>
    <t>*</t>
  </si>
  <si>
    <t>* = preliminary results</t>
  </si>
  <si>
    <t>Last updated 12.07.2014 09:46</t>
  </si>
  <si>
    <t>MOSER, PAULO ROBERTO</t>
  </si>
  <si>
    <t>BRAZIL</t>
  </si>
  <si>
    <t>TOS-POLAND</t>
  </si>
  <si>
    <t>DERDZIKOWSKI, ADAM</t>
  </si>
  <si>
    <t>BRETSCHNEIDER, HARTMUT</t>
  </si>
  <si>
    <t>JOHNSTON, ANDREW</t>
  </si>
  <si>
    <t>UNITED KINGDOM</t>
  </si>
  <si>
    <t>MARIUZZA, FABIO</t>
  </si>
  <si>
    <t>ITALY</t>
  </si>
  <si>
    <t>ALONSO, JAVIER</t>
  </si>
  <si>
    <t>MEEUS, LIEVE</t>
  </si>
  <si>
    <t>RYBACK, ALEXEY</t>
  </si>
  <si>
    <t>RUSSIA</t>
  </si>
  <si>
    <t>BATTAIOLA, ROBERTO</t>
  </si>
  <si>
    <t>BJERKGÅRD, TERJE</t>
  </si>
  <si>
    <t>GARCÍA, FAUSTINO</t>
  </si>
  <si>
    <t>DALEK, GRZEGORZ</t>
  </si>
  <si>
    <t>URBANSKI, PIOTR</t>
  </si>
  <si>
    <t>CV-086 TOS-POLAND</t>
  </si>
  <si>
    <t>CV-102 MOSER, P</t>
  </si>
  <si>
    <t>CV-181 DERDZIKOWSKI, A</t>
  </si>
  <si>
    <t>:Product: 07120030forecast_discussion.txt</t>
  </si>
  <si>
    <t>:Issued: 2014 Jul 12 0030 UTC</t>
  </si>
  <si>
    <t>SRS Number 193 Issued at 0030Z on 12 Jul 2014</t>
  </si>
  <si>
    <t>Solar activity continued at low levels.  Region 2109 (S08W47, Dkc/beta)</t>
  </si>
  <si>
    <t>Report compiled from data received at SWO on 11 Jul</t>
  </si>
  <si>
    <t>produced a C4/Sn flare at 11/0044 UTC which was the largest event of the</t>
  </si>
  <si>
    <t xml:space="preserve">I.  Regions with Sunspots.  Locations Valid at 11/2400Z </t>
  </si>
  <si>
    <t>period.</t>
  </si>
  <si>
    <t>2104 S12W92   267  0050 Dso  03   02 Beta</t>
  </si>
  <si>
    <t>Region 2108 (S07W64, Ekc/beta-gamma) and 2109 are the largest and</t>
  </si>
  <si>
    <t>2106 N14W90   265  0030 Cao  02   02 Beta</t>
  </si>
  <si>
    <t>perhaps most threatening regions on the visible disk, but remained</t>
  </si>
  <si>
    <t>2107 S19W80   255  0130 Hsx  03   01 Alpha</t>
  </si>
  <si>
    <t>relatively stable throughout the period.  New Region 2117 (N10E17,</t>
  </si>
  <si>
    <t>2108 S07W64   239  0560 Ekc  13   15 Beta-Gamma</t>
  </si>
  <si>
    <t>Cao/beta) emerged in a plage field just east of Region 2013 (N07E12,</t>
  </si>
  <si>
    <t>2109 S08W47   222  0530 Dkc  07   12 Beta</t>
  </si>
  <si>
    <t>Cro/beta) and continued to steadily develop through the end of the</t>
  </si>
  <si>
    <t>2111 N06W30   205  0050 Cao  05   09 Beta</t>
  </si>
  <si>
    <t>2113 N07E12   163  0030 Cro  15   10 Beta</t>
  </si>
  <si>
    <t>2114 S21E26   149  0080 Dao  04   07 Beta</t>
  </si>
  <si>
    <t>Two coronal mass ejections (CMEs) were observed this period.  The first</t>
  </si>
  <si>
    <t>2116 S29E29   146  0010 Axx  01   01 Alpha</t>
  </si>
  <si>
    <t>CME was observed in SOHO/LASCO C2 coronagraph imagery beginning at</t>
  </si>
  <si>
    <t>2117 N10E17   158  0020 Cao  04   07 Beta</t>
  </si>
  <si>
    <t>11/0812 UTC off the NE limb and the second CME was observed off the SW</t>
  </si>
  <si>
    <t>limb beginning at 11/1124 UTC.  Both CMEs were associated with filament</t>
  </si>
  <si>
    <t>eruptions and were not Earth-directed.</t>
  </si>
  <si>
    <t xml:space="preserve">  </t>
  </si>
  <si>
    <t>12 Jul 2014</t>
  </si>
  <si>
    <t>USAF CV-value today is 195</t>
  </si>
  <si>
    <t>CV-Report for June 2014  - Individual observers</t>
  </si>
  <si>
    <t>28 observers</t>
  </si>
  <si>
    <t>:Product: 0712SRS.txt :Issued: 2014 Jul 12 0030 UTC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</si>
</sst>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0" fillId="15" borderId="10" xfId="0" applyFont="1" applyFill="1" applyBorder="1" applyAlignment="1">
      <alignment/>
    </xf>
    <xf numFmtId="0" fontId="20" fillId="15" borderId="11" xfId="0" applyFont="1" applyFill="1" applyBorder="1" applyAlignment="1">
      <alignment/>
    </xf>
    <xf numFmtId="0" fontId="20" fillId="15" borderId="11" xfId="0" applyFont="1" applyFill="1" applyBorder="1" applyAlignment="1">
      <alignment horizontal="center"/>
    </xf>
    <xf numFmtId="22" fontId="21" fillId="15" borderId="11" xfId="0" applyNumberFormat="1" applyFont="1" applyFill="1" applyBorder="1" applyAlignment="1">
      <alignment horizontal="center"/>
    </xf>
    <xf numFmtId="196" fontId="22" fillId="15" borderId="11" xfId="0" applyNumberFormat="1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15" borderId="13" xfId="0" applyFont="1" applyFill="1" applyBorder="1" applyAlignment="1">
      <alignment horizontal="right"/>
    </xf>
    <xf numFmtId="0" fontId="24" fillId="15" borderId="0" xfId="0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" fontId="23" fillId="15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15" borderId="15" xfId="0" applyFont="1" applyFill="1" applyBorder="1" applyAlignment="1">
      <alignment horizontal="right" vertical="center" wrapText="1"/>
    </xf>
    <xf numFmtId="173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center" vertical="center" wrapText="1"/>
    </xf>
    <xf numFmtId="1" fontId="24" fillId="15" borderId="17" xfId="0" applyNumberFormat="1" applyFont="1" applyFill="1" applyBorder="1" applyAlignment="1">
      <alignment horizontal="left" vertical="center" wrapText="1"/>
    </xf>
    <xf numFmtId="1" fontId="24" fillId="15" borderId="16" xfId="0" applyNumberFormat="1" applyFont="1" applyFill="1" applyBorder="1" applyAlignment="1">
      <alignment horizontal="left" vertical="center" wrapText="1"/>
    </xf>
    <xf numFmtId="1" fontId="24" fillId="15" borderId="18" xfId="0" applyNumberFormat="1" applyFont="1" applyFill="1" applyBorder="1" applyAlignment="1">
      <alignment horizontal="right" vertical="center" wrapText="1"/>
    </xf>
    <xf numFmtId="0" fontId="23" fillId="15" borderId="13" xfId="0" applyFont="1" applyFill="1" applyBorder="1" applyAlignment="1">
      <alignment/>
    </xf>
    <xf numFmtId="173" fontId="23" fillId="15" borderId="0" xfId="0" applyNumberFormat="1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79" fontId="23" fillId="15" borderId="19" xfId="0" applyNumberFormat="1" applyFont="1" applyFill="1" applyBorder="1" applyAlignment="1">
      <alignment/>
    </xf>
    <xf numFmtId="195" fontId="23" fillId="15" borderId="0" xfId="0" applyNumberFormat="1" applyFont="1" applyFill="1" applyBorder="1" applyAlignment="1">
      <alignment/>
    </xf>
    <xf numFmtId="1" fontId="24" fillId="15" borderId="0" xfId="0" applyNumberFormat="1" applyFont="1" applyFill="1" applyBorder="1" applyAlignment="1">
      <alignment/>
    </xf>
    <xf numFmtId="22" fontId="24" fillId="15" borderId="14" xfId="0" applyNumberFormat="1" applyFont="1" applyFill="1" applyBorder="1" applyAlignment="1">
      <alignment/>
    </xf>
    <xf numFmtId="0" fontId="0" fillId="15" borderId="20" xfId="0" applyFill="1" applyBorder="1" applyAlignment="1">
      <alignment/>
    </xf>
    <xf numFmtId="1" fontId="23" fillId="15" borderId="21" xfId="0" applyNumberFormat="1" applyFont="1" applyFill="1" applyBorder="1" applyAlignment="1">
      <alignment/>
    </xf>
    <xf numFmtId="1" fontId="24" fillId="15" borderId="21" xfId="0" applyNumberFormat="1" applyFont="1" applyFill="1" applyBorder="1" applyAlignment="1">
      <alignment/>
    </xf>
    <xf numFmtId="22" fontId="24" fillId="15" borderId="22" xfId="0" applyNumberFormat="1" applyFont="1" applyFill="1" applyBorder="1" applyAlignment="1">
      <alignment/>
    </xf>
    <xf numFmtId="173" fontId="24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/>
    </xf>
    <xf numFmtId="179" fontId="24" fillId="15" borderId="19" xfId="0" applyNumberFormat="1" applyFont="1" applyFill="1" applyBorder="1" applyAlignment="1">
      <alignment/>
    </xf>
    <xf numFmtId="173" fontId="24" fillId="15" borderId="0" xfId="0" applyNumberFormat="1" applyFont="1" applyFill="1" applyBorder="1" applyAlignment="1">
      <alignment/>
    </xf>
    <xf numFmtId="195" fontId="24" fillId="15" borderId="0" xfId="0" applyNumberFormat="1" applyFont="1" applyFill="1" applyBorder="1" applyAlignment="1">
      <alignment/>
    </xf>
    <xf numFmtId="173" fontId="25" fillId="15" borderId="23" xfId="0" applyNumberFormat="1" applyFont="1" applyFill="1" applyBorder="1" applyAlignment="1">
      <alignment horizontal="center"/>
    </xf>
    <xf numFmtId="1" fontId="25" fillId="15" borderId="23" xfId="0" applyNumberFormat="1" applyFont="1" applyFill="1" applyBorder="1" applyAlignment="1">
      <alignment horizontal="center"/>
    </xf>
    <xf numFmtId="1" fontId="24" fillId="15" borderId="21" xfId="0" applyNumberFormat="1" applyFont="1" applyFill="1" applyBorder="1" applyAlignment="1">
      <alignment/>
    </xf>
    <xf numFmtId="1" fontId="24" fillId="15" borderId="24" xfId="0" applyNumberFormat="1" applyFont="1" applyFill="1" applyBorder="1" applyAlignment="1">
      <alignment/>
    </xf>
    <xf numFmtId="173" fontId="24" fillId="15" borderId="21" xfId="0" applyNumberFormat="1" applyFont="1" applyFill="1" applyBorder="1" applyAlignment="1">
      <alignment/>
    </xf>
    <xf numFmtId="195" fontId="24" fillId="15" borderId="21" xfId="0" applyNumberFormat="1" applyFont="1" applyFill="1" applyBorder="1" applyAlignment="1">
      <alignment/>
    </xf>
    <xf numFmtId="0" fontId="20" fillId="15" borderId="25" xfId="0" applyFont="1" applyFill="1" applyBorder="1" applyAlignment="1">
      <alignment vertical="center"/>
    </xf>
    <xf numFmtId="0" fontId="20" fillId="15" borderId="26" xfId="0" applyFont="1" applyFill="1" applyBorder="1" applyAlignment="1">
      <alignment vertical="center"/>
    </xf>
    <xf numFmtId="0" fontId="20" fillId="15" borderId="27" xfId="0" applyFont="1" applyFill="1" applyBorder="1" applyAlignment="1">
      <alignment vertical="center"/>
    </xf>
    <xf numFmtId="0" fontId="22" fillId="24" borderId="28" xfId="0" applyFont="1" applyFill="1" applyBorder="1" applyAlignment="1">
      <alignment horizontal="center" vertical="center"/>
    </xf>
    <xf numFmtId="0" fontId="26" fillId="15" borderId="29" xfId="0" applyFont="1" applyFill="1" applyBorder="1" applyAlignment="1">
      <alignment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/>
    </xf>
    <xf numFmtId="0" fontId="22" fillId="22" borderId="34" xfId="0" applyFont="1" applyFill="1" applyBorder="1" applyAlignment="1">
      <alignment/>
    </xf>
    <xf numFmtId="0" fontId="22" fillId="22" borderId="35" xfId="0" applyFont="1" applyFill="1" applyBorder="1" applyAlignment="1">
      <alignment/>
    </xf>
    <xf numFmtId="1" fontId="22" fillId="24" borderId="36" xfId="0" applyNumberFormat="1" applyFont="1" applyFill="1" applyBorder="1" applyAlignment="1">
      <alignment/>
    </xf>
    <xf numFmtId="173" fontId="22" fillId="24" borderId="37" xfId="0" applyNumberFormat="1" applyFont="1" applyFill="1" applyBorder="1" applyAlignment="1">
      <alignment/>
    </xf>
    <xf numFmtId="0" fontId="22" fillId="7" borderId="38" xfId="0" applyFont="1" applyFill="1" applyBorder="1" applyAlignment="1">
      <alignment/>
    </xf>
    <xf numFmtId="0" fontId="22" fillId="22" borderId="39" xfId="0" applyFont="1" applyFill="1" applyBorder="1" applyAlignment="1">
      <alignment/>
    </xf>
    <xf numFmtId="0" fontId="22" fillId="22" borderId="40" xfId="0" applyFont="1" applyFill="1" applyBorder="1" applyAlignment="1">
      <alignment/>
    </xf>
    <xf numFmtId="1" fontId="22" fillId="24" borderId="41" xfId="0" applyNumberFormat="1" applyFont="1" applyFill="1" applyBorder="1" applyAlignment="1">
      <alignment/>
    </xf>
    <xf numFmtId="173" fontId="22" fillId="24" borderId="42" xfId="0" applyNumberFormat="1" applyFont="1" applyFill="1" applyBorder="1" applyAlignment="1">
      <alignment/>
    </xf>
    <xf numFmtId="0" fontId="22" fillId="22" borderId="37" xfId="0" applyFont="1" applyFill="1" applyBorder="1" applyAlignment="1">
      <alignment/>
    </xf>
    <xf numFmtId="0" fontId="22" fillId="22" borderId="42" xfId="0" applyFont="1" applyFill="1" applyBorder="1" applyAlignment="1">
      <alignment/>
    </xf>
    <xf numFmtId="0" fontId="0" fillId="0" borderId="30" xfId="0" applyBorder="1" applyAlignment="1">
      <alignment/>
    </xf>
    <xf numFmtId="173" fontId="21" fillId="24" borderId="43" xfId="0" applyNumberFormat="1" applyFont="1" applyFill="1" applyBorder="1" applyAlignment="1">
      <alignment horizontal="center" vertical="center" textRotation="90"/>
    </xf>
    <xf numFmtId="173" fontId="21" fillId="24" borderId="44" xfId="0" applyNumberFormat="1" applyFont="1" applyFill="1" applyBorder="1" applyAlignment="1">
      <alignment horizontal="center" vertical="center" textRotation="9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1" fontId="28" fillId="24" borderId="28" xfId="0" applyNumberFormat="1" applyFont="1" applyFill="1" applyBorder="1" applyAlignment="1">
      <alignment horizontal="center" vertical="center" textRotation="90"/>
    </xf>
    <xf numFmtId="173" fontId="28" fillId="24" borderId="52" xfId="0" applyNumberFormat="1" applyFont="1" applyFill="1" applyBorder="1" applyAlignment="1">
      <alignment horizontal="center" vertical="center" textRotation="90"/>
    </xf>
    <xf numFmtId="0" fontId="22" fillId="7" borderId="53" xfId="0" applyFont="1" applyFill="1" applyBorder="1" applyAlignment="1">
      <alignment/>
    </xf>
    <xf numFmtId="0" fontId="22" fillId="22" borderId="54" xfId="0" applyFont="1" applyFill="1" applyBorder="1" applyAlignment="1">
      <alignment/>
    </xf>
    <xf numFmtId="0" fontId="22" fillId="22" borderId="55" xfId="0" applyFont="1" applyFill="1" applyBorder="1" applyAlignment="1">
      <alignment/>
    </xf>
    <xf numFmtId="0" fontId="22" fillId="22" borderId="56" xfId="0" applyFont="1" applyFill="1" applyBorder="1" applyAlignment="1">
      <alignment/>
    </xf>
    <xf numFmtId="1" fontId="22" fillId="24" borderId="57" xfId="0" applyNumberFormat="1" applyFont="1" applyFill="1" applyBorder="1" applyAlignment="1">
      <alignment/>
    </xf>
    <xf numFmtId="173" fontId="22" fillId="24" borderId="56" xfId="0" applyNumberFormat="1" applyFont="1" applyFill="1" applyBorder="1" applyAlignment="1">
      <alignment/>
    </xf>
    <xf numFmtId="0" fontId="29" fillId="0" borderId="58" xfId="0" applyFont="1" applyBorder="1" applyAlignment="1">
      <alignment horizontal="left" indent="1"/>
    </xf>
    <xf numFmtId="0" fontId="0" fillId="0" borderId="47" xfId="0" applyFont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29" fillId="0" borderId="4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7" fillId="0" borderId="5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19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45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 2" xfId="67"/>
    <cellStyle name="Note" xfId="68"/>
    <cellStyle name="Notitie" xfId="69"/>
    <cellStyle name="Ongeldig" xfId="70"/>
    <cellStyle name="Output" xfId="71"/>
    <cellStyle name="Percent" xfId="72"/>
    <cellStyle name="Titel" xfId="73"/>
    <cellStyle name="Title" xfId="74"/>
    <cellStyle name="Totaal" xfId="75"/>
    <cellStyle name="Total" xfId="76"/>
    <cellStyle name="Uitvoer" xfId="77"/>
    <cellStyle name="Verklarende tekst" xfId="78"/>
    <cellStyle name="Waarschuwingstekst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545"/>
          <c:w val="0.92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35780836"/>
        <c:axId val="53592069"/>
      </c:bar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22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web!$B$46</c:f>
              <c:strCache>
                <c:ptCount val="1"/>
                <c:pt idx="0">
                  <c:v>CV 6rot. per June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12566574"/>
        <c:axId val="45990303"/>
      </c:bar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47625</xdr:rowOff>
    </xdr:from>
    <xdr:to>
      <xdr:col>7</xdr:col>
      <xdr:colOff>2219325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657225" y="9896475"/>
        <a:ext cx="6143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38</xdr:row>
      <xdr:rowOff>47625</xdr:rowOff>
    </xdr:from>
    <xdr:to>
      <xdr:col>15</xdr:col>
      <xdr:colOff>47625</xdr:colOff>
      <xdr:row>68</xdr:row>
      <xdr:rowOff>133350</xdr:rowOff>
    </xdr:to>
    <xdr:graphicFrame>
      <xdr:nvGraphicFramePr>
        <xdr:cNvPr id="2" name="Chart 3"/>
        <xdr:cNvGraphicFramePr/>
      </xdr:nvGraphicFramePr>
      <xdr:xfrm>
        <a:off x="6838950" y="9896475"/>
        <a:ext cx="63055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prelim"/>
      <sheetName val="Check"/>
      <sheetName val="CVOBS"/>
      <sheetName val="CVOBS III"/>
      <sheetName val="CV080-Janssens"/>
      <sheetName val="Thismonth"/>
      <sheetName val="cover"/>
      <sheetName val="sol"/>
      <sheetName val="srs"/>
      <sheetName val="MIF"/>
      <sheetName val="Gopher"/>
      <sheetName val="Dates"/>
      <sheetName val="Translate"/>
      <sheetName val="ObsResults"/>
      <sheetName val="submday"/>
      <sheetName val="Members"/>
      <sheetName val="fullmonth"/>
      <sheetName val="web"/>
      <sheetName val="datacopy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X175"/>
  <sheetViews>
    <sheetView showGridLines="0" showZeros="0" tabSelected="1" zoomScale="57" zoomScaleNormal="57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/>
    <row r="3" spans="2:50" ht="21.75" thickBot="1" thickTop="1">
      <c r="B3" s="1" t="s">
        <v>4</v>
      </c>
      <c r="C3" s="2"/>
      <c r="D3" s="2"/>
      <c r="E3" s="3"/>
      <c r="F3" s="3"/>
      <c r="G3" s="4"/>
      <c r="H3" s="5" t="s">
        <v>84</v>
      </c>
      <c r="I3" s="3"/>
      <c r="J3" s="3"/>
      <c r="K3" s="3"/>
      <c r="L3" s="3"/>
      <c r="M3" s="3"/>
      <c r="N3" s="3"/>
      <c r="O3" s="6"/>
      <c r="P3" s="7"/>
      <c r="Q3" s="43" t="s">
        <v>137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5"/>
    </row>
    <row r="4" spans="2:50" ht="33" thickTop="1"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46" t="s">
        <v>138</v>
      </c>
      <c r="R4" s="65">
        <v>37.888888888888886</v>
      </c>
      <c r="S4" s="65">
        <v>35.75</v>
      </c>
      <c r="T4" s="65">
        <v>36.4</v>
      </c>
      <c r="U4" s="65">
        <v>33.38461538461539</v>
      </c>
      <c r="V4" s="65">
        <v>54.8125</v>
      </c>
      <c r="W4" s="65">
        <v>92.5</v>
      </c>
      <c r="X4" s="65">
        <v>128</v>
      </c>
      <c r="Y4" s="65">
        <v>129</v>
      </c>
      <c r="Z4" s="65">
        <v>132.85</v>
      </c>
      <c r="AA4" s="65">
        <v>165.16666666666666</v>
      </c>
      <c r="AB4" s="65">
        <v>180.875</v>
      </c>
      <c r="AC4" s="65">
        <v>205.05263157894737</v>
      </c>
      <c r="AD4" s="65">
        <v>169.94117647058823</v>
      </c>
      <c r="AE4" s="65">
        <v>138.4</v>
      </c>
      <c r="AF4" s="65">
        <v>72.625</v>
      </c>
      <c r="AG4" s="65">
        <v>77.70588235294117</v>
      </c>
      <c r="AH4" s="65">
        <v>90.52631578947368</v>
      </c>
      <c r="AI4" s="65">
        <v>91.94444444444444</v>
      </c>
      <c r="AJ4" s="65">
        <v>63.473684210526315</v>
      </c>
      <c r="AK4" s="65">
        <v>55.5</v>
      </c>
      <c r="AL4" s="65">
        <v>47.8421052631579</v>
      </c>
      <c r="AM4" s="65">
        <v>48.21052631578947</v>
      </c>
      <c r="AN4" s="65">
        <v>32.23529411764706</v>
      </c>
      <c r="AO4" s="65">
        <v>29.733333333333334</v>
      </c>
      <c r="AP4" s="65">
        <v>36</v>
      </c>
      <c r="AQ4" s="65">
        <v>37.89473684210526</v>
      </c>
      <c r="AR4" s="65">
        <v>30.785714285714285</v>
      </c>
      <c r="AS4" s="65">
        <v>33.4</v>
      </c>
      <c r="AT4" s="65">
        <v>80.27272727272727</v>
      </c>
      <c r="AU4" s="65">
        <v>109.46666666666667</v>
      </c>
      <c r="AV4" s="66" t="s">
        <v>40</v>
      </c>
      <c r="AW4" s="80">
        <v>509</v>
      </c>
      <c r="AX4" s="81">
        <v>84.53061090900304</v>
      </c>
    </row>
    <row r="5" spans="2:50" ht="25.5" customHeight="1">
      <c r="B5" s="13" t="s">
        <v>5</v>
      </c>
      <c r="C5" s="14" t="s">
        <v>0</v>
      </c>
      <c r="D5" s="15" t="s">
        <v>6</v>
      </c>
      <c r="E5" s="15" t="s">
        <v>7</v>
      </c>
      <c r="F5" s="16"/>
      <c r="G5" s="17" t="s">
        <v>8</v>
      </c>
      <c r="H5" s="18" t="s">
        <v>9</v>
      </c>
      <c r="I5" s="18" t="s">
        <v>10</v>
      </c>
      <c r="J5" s="15" t="s">
        <v>0</v>
      </c>
      <c r="K5" s="15" t="s">
        <v>11</v>
      </c>
      <c r="L5" s="15" t="s">
        <v>12</v>
      </c>
      <c r="M5" s="15" t="s">
        <v>13</v>
      </c>
      <c r="N5" s="15" t="s">
        <v>14</v>
      </c>
      <c r="O5" s="19" t="s">
        <v>15</v>
      </c>
      <c r="P5" s="12"/>
      <c r="Q5" s="47" t="s">
        <v>41</v>
      </c>
      <c r="R5" s="48">
        <v>1</v>
      </c>
      <c r="S5" s="48">
        <v>2</v>
      </c>
      <c r="T5" s="48">
        <v>3</v>
      </c>
      <c r="U5" s="48">
        <v>4</v>
      </c>
      <c r="V5" s="48">
        <v>5</v>
      </c>
      <c r="W5" s="48">
        <v>6</v>
      </c>
      <c r="X5" s="48">
        <v>7</v>
      </c>
      <c r="Y5" s="48">
        <v>8</v>
      </c>
      <c r="Z5" s="48">
        <v>9</v>
      </c>
      <c r="AA5" s="48">
        <v>10</v>
      </c>
      <c r="AB5" s="48">
        <v>11</v>
      </c>
      <c r="AC5" s="48">
        <v>12</v>
      </c>
      <c r="AD5" s="48">
        <v>13</v>
      </c>
      <c r="AE5" s="48">
        <v>14</v>
      </c>
      <c r="AF5" s="48">
        <v>15</v>
      </c>
      <c r="AG5" s="48">
        <v>16</v>
      </c>
      <c r="AH5" s="48">
        <v>17</v>
      </c>
      <c r="AI5" s="48">
        <v>18</v>
      </c>
      <c r="AJ5" s="48">
        <v>19</v>
      </c>
      <c r="AK5" s="48">
        <v>20</v>
      </c>
      <c r="AL5" s="48">
        <v>21</v>
      </c>
      <c r="AM5" s="48">
        <v>22</v>
      </c>
      <c r="AN5" s="48">
        <v>23</v>
      </c>
      <c r="AO5" s="48">
        <v>24</v>
      </c>
      <c r="AP5" s="48">
        <v>25</v>
      </c>
      <c r="AQ5" s="48">
        <v>26</v>
      </c>
      <c r="AR5" s="48">
        <v>27</v>
      </c>
      <c r="AS5" s="48">
        <v>28</v>
      </c>
      <c r="AT5" s="48">
        <v>29</v>
      </c>
      <c r="AU5" s="48">
        <v>30</v>
      </c>
      <c r="AV5" s="49" t="s">
        <v>40</v>
      </c>
      <c r="AW5" s="50" t="s">
        <v>42</v>
      </c>
      <c r="AX5" s="51" t="s">
        <v>0</v>
      </c>
    </row>
    <row r="6" spans="2:50" ht="20.25">
      <c r="B6" s="20">
        <v>1</v>
      </c>
      <c r="C6" s="21">
        <v>37.888888888888886</v>
      </c>
      <c r="D6" s="22">
        <v>18</v>
      </c>
      <c r="E6" s="21">
        <v>104.1478012956021</v>
      </c>
      <c r="F6" s="10"/>
      <c r="G6" s="23">
        <v>102</v>
      </c>
      <c r="H6" s="21" t="s">
        <v>85</v>
      </c>
      <c r="I6" s="21" t="s">
        <v>86</v>
      </c>
      <c r="J6" s="21">
        <v>96.16666666666667</v>
      </c>
      <c r="K6" s="22">
        <v>12</v>
      </c>
      <c r="L6" s="24">
        <v>1.0761807591034342</v>
      </c>
      <c r="M6" s="22">
        <v>1714</v>
      </c>
      <c r="N6" s="25">
        <v>8815</v>
      </c>
      <c r="O6" s="26">
        <v>41831.900048842595</v>
      </c>
      <c r="P6" s="12"/>
      <c r="Q6" s="52" t="s">
        <v>55</v>
      </c>
      <c r="R6" s="53">
        <v>33</v>
      </c>
      <c r="S6" s="54">
        <v>20</v>
      </c>
      <c r="T6" s="54">
        <v>21</v>
      </c>
      <c r="U6" s="54">
        <v>26</v>
      </c>
      <c r="V6" s="54">
        <v>43</v>
      </c>
      <c r="W6" s="54">
        <v>93</v>
      </c>
      <c r="X6" s="54">
        <v>126</v>
      </c>
      <c r="Y6" s="54">
        <v>166</v>
      </c>
      <c r="Z6" s="54">
        <v>140</v>
      </c>
      <c r="AA6" s="54">
        <v>159</v>
      </c>
      <c r="AB6" s="54">
        <v>177</v>
      </c>
      <c r="AC6" s="54">
        <v>226</v>
      </c>
      <c r="AD6" s="54">
        <v>217</v>
      </c>
      <c r="AE6" s="54">
        <v>119</v>
      </c>
      <c r="AF6" s="54">
        <v>58</v>
      </c>
      <c r="AG6" s="54">
        <v>96</v>
      </c>
      <c r="AH6" s="54">
        <v>105</v>
      </c>
      <c r="AI6" s="54">
        <v>98</v>
      </c>
      <c r="AJ6" s="54">
        <v>80</v>
      </c>
      <c r="AK6" s="54">
        <v>47</v>
      </c>
      <c r="AL6" s="54">
        <v>44</v>
      </c>
      <c r="AM6" s="54">
        <v>58</v>
      </c>
      <c r="AN6" s="54">
        <v>30</v>
      </c>
      <c r="AO6" s="54">
        <v>23</v>
      </c>
      <c r="AP6" s="54">
        <v>32</v>
      </c>
      <c r="AQ6" s="54">
        <v>37</v>
      </c>
      <c r="AR6" s="54">
        <v>24</v>
      </c>
      <c r="AS6" s="54">
        <v>44</v>
      </c>
      <c r="AT6" s="54">
        <v>110</v>
      </c>
      <c r="AU6" s="54">
        <v>159</v>
      </c>
      <c r="AV6" s="62" t="s">
        <v>40</v>
      </c>
      <c r="AW6" s="55">
        <v>30</v>
      </c>
      <c r="AX6" s="56">
        <v>87.03333333333333</v>
      </c>
    </row>
    <row r="7" spans="2:50" ht="20.25">
      <c r="B7" s="20">
        <v>2</v>
      </c>
      <c r="C7" s="21">
        <v>35.75</v>
      </c>
      <c r="D7" s="22">
        <v>16</v>
      </c>
      <c r="E7" s="21">
        <v>103.80031452311533</v>
      </c>
      <c r="F7" s="10"/>
      <c r="G7" s="23">
        <v>86</v>
      </c>
      <c r="H7" s="21" t="s">
        <v>87</v>
      </c>
      <c r="I7" s="21" t="s">
        <v>19</v>
      </c>
      <c r="J7" s="21">
        <v>93.2</v>
      </c>
      <c r="K7" s="22">
        <v>30</v>
      </c>
      <c r="L7" s="24">
        <v>1.1052085918970307</v>
      </c>
      <c r="M7" s="22">
        <v>5347</v>
      </c>
      <c r="N7" s="25">
        <v>8812</v>
      </c>
      <c r="O7" s="26">
        <v>41827.93321875</v>
      </c>
      <c r="P7" s="12"/>
      <c r="Q7" s="57" t="s">
        <v>56</v>
      </c>
      <c r="R7" s="58" t="s">
        <v>40</v>
      </c>
      <c r="S7" s="59" t="s">
        <v>40</v>
      </c>
      <c r="T7" s="59" t="s">
        <v>40</v>
      </c>
      <c r="U7" s="59" t="s">
        <v>40</v>
      </c>
      <c r="V7" s="59" t="s">
        <v>40</v>
      </c>
      <c r="W7" s="59" t="s">
        <v>40</v>
      </c>
      <c r="X7" s="59" t="s">
        <v>40</v>
      </c>
      <c r="Y7" s="59" t="s">
        <v>40</v>
      </c>
      <c r="Z7" s="59" t="s">
        <v>40</v>
      </c>
      <c r="AA7" s="59" t="s">
        <v>40</v>
      </c>
      <c r="AB7" s="59" t="s">
        <v>40</v>
      </c>
      <c r="AC7" s="59" t="s">
        <v>40</v>
      </c>
      <c r="AD7" s="59" t="s">
        <v>40</v>
      </c>
      <c r="AE7" s="59" t="s">
        <v>40</v>
      </c>
      <c r="AF7" s="59">
        <v>137</v>
      </c>
      <c r="AG7" s="59">
        <v>130</v>
      </c>
      <c r="AH7" s="59">
        <v>109</v>
      </c>
      <c r="AI7" s="59" t="s">
        <v>40</v>
      </c>
      <c r="AJ7" s="59">
        <v>35</v>
      </c>
      <c r="AK7" s="59" t="s">
        <v>40</v>
      </c>
      <c r="AL7" s="59" t="s">
        <v>40</v>
      </c>
      <c r="AM7" s="59" t="s">
        <v>40</v>
      </c>
      <c r="AN7" s="59" t="s">
        <v>40</v>
      </c>
      <c r="AO7" s="59" t="s">
        <v>40</v>
      </c>
      <c r="AP7" s="59" t="s">
        <v>40</v>
      </c>
      <c r="AQ7" s="59" t="s">
        <v>40</v>
      </c>
      <c r="AR7" s="59" t="s">
        <v>40</v>
      </c>
      <c r="AS7" s="59" t="s">
        <v>40</v>
      </c>
      <c r="AT7" s="59" t="s">
        <v>40</v>
      </c>
      <c r="AU7" s="59" t="s">
        <v>40</v>
      </c>
      <c r="AV7" s="63" t="s">
        <v>40</v>
      </c>
      <c r="AW7" s="60">
        <v>4</v>
      </c>
      <c r="AX7" s="61">
        <v>102.75</v>
      </c>
    </row>
    <row r="8" spans="2:50" ht="20.25">
      <c r="B8" s="20">
        <v>3</v>
      </c>
      <c r="C8" s="21">
        <v>36.4</v>
      </c>
      <c r="D8" s="22">
        <v>15</v>
      </c>
      <c r="E8" s="21">
        <v>103.3339454754963</v>
      </c>
      <c r="F8" s="10"/>
      <c r="G8" s="23">
        <v>181</v>
      </c>
      <c r="H8" s="21" t="s">
        <v>88</v>
      </c>
      <c r="I8" s="21" t="s">
        <v>19</v>
      </c>
      <c r="J8" s="21">
        <v>82</v>
      </c>
      <c r="K8" s="22">
        <v>4</v>
      </c>
      <c r="L8" s="24">
        <v>0.8303096977429056</v>
      </c>
      <c r="M8" s="22">
        <v>497</v>
      </c>
      <c r="N8" s="25">
        <v>8811</v>
      </c>
      <c r="O8" s="26">
        <v>41827.926509606485</v>
      </c>
      <c r="P8" s="12"/>
      <c r="Q8" s="57" t="s">
        <v>57</v>
      </c>
      <c r="R8" s="58">
        <v>57</v>
      </c>
      <c r="S8" s="59">
        <v>50</v>
      </c>
      <c r="T8" s="59">
        <v>34</v>
      </c>
      <c r="U8" s="59">
        <v>38</v>
      </c>
      <c r="V8" s="59">
        <v>75</v>
      </c>
      <c r="W8" s="59">
        <v>73</v>
      </c>
      <c r="X8" s="59">
        <v>150</v>
      </c>
      <c r="Y8" s="59">
        <v>123</v>
      </c>
      <c r="Z8" s="59">
        <v>117</v>
      </c>
      <c r="AA8" s="59">
        <v>124</v>
      </c>
      <c r="AB8" s="59">
        <v>126</v>
      </c>
      <c r="AC8" s="59">
        <v>192</v>
      </c>
      <c r="AD8" s="59">
        <v>139</v>
      </c>
      <c r="AE8" s="59">
        <v>113</v>
      </c>
      <c r="AF8" s="59">
        <v>68</v>
      </c>
      <c r="AG8" s="59">
        <v>81</v>
      </c>
      <c r="AH8" s="59">
        <v>91</v>
      </c>
      <c r="AI8" s="59">
        <v>111</v>
      </c>
      <c r="AJ8" s="59">
        <v>60</v>
      </c>
      <c r="AK8" s="59">
        <v>59</v>
      </c>
      <c r="AL8" s="59">
        <v>50</v>
      </c>
      <c r="AM8" s="59">
        <v>70</v>
      </c>
      <c r="AN8" s="59">
        <v>34</v>
      </c>
      <c r="AO8" s="59">
        <v>51</v>
      </c>
      <c r="AP8" s="59">
        <v>38</v>
      </c>
      <c r="AQ8" s="59">
        <v>40</v>
      </c>
      <c r="AR8" s="59" t="s">
        <v>40</v>
      </c>
      <c r="AS8" s="59">
        <v>36</v>
      </c>
      <c r="AT8" s="59">
        <v>66</v>
      </c>
      <c r="AU8" s="59">
        <v>97</v>
      </c>
      <c r="AV8" s="63" t="s">
        <v>40</v>
      </c>
      <c r="AW8" s="60">
        <v>29</v>
      </c>
      <c r="AX8" s="61">
        <v>81.48275862068965</v>
      </c>
    </row>
    <row r="9" spans="2:50" ht="20.25">
      <c r="B9" s="20">
        <v>4</v>
      </c>
      <c r="C9" s="21">
        <v>33.38461538461539</v>
      </c>
      <c r="D9" s="22">
        <v>13</v>
      </c>
      <c r="E9" s="21">
        <v>102.87135390040471</v>
      </c>
      <c r="F9" s="10"/>
      <c r="G9" s="23">
        <v>23</v>
      </c>
      <c r="H9" s="21" t="s">
        <v>89</v>
      </c>
      <c r="I9" s="21" t="s">
        <v>17</v>
      </c>
      <c r="J9" s="21">
        <v>76.42105263157895</v>
      </c>
      <c r="K9" s="22">
        <v>19</v>
      </c>
      <c r="L9" s="24">
        <v>0.7878305669435712</v>
      </c>
      <c r="M9" s="22">
        <v>3847</v>
      </c>
      <c r="N9" s="25">
        <v>8810</v>
      </c>
      <c r="O9" s="26">
        <v>41826.833979282404</v>
      </c>
      <c r="P9" s="12"/>
      <c r="Q9" s="57" t="s">
        <v>58</v>
      </c>
      <c r="R9" s="58" t="s">
        <v>40</v>
      </c>
      <c r="S9" s="59" t="s">
        <v>40</v>
      </c>
      <c r="T9" s="59">
        <v>42</v>
      </c>
      <c r="U9" s="59" t="s">
        <v>40</v>
      </c>
      <c r="V9" s="59" t="s">
        <v>40</v>
      </c>
      <c r="W9" s="59" t="s">
        <v>40</v>
      </c>
      <c r="X9" s="59" t="s">
        <v>40</v>
      </c>
      <c r="Y9" s="59" t="s">
        <v>40</v>
      </c>
      <c r="Z9" s="59" t="s">
        <v>40</v>
      </c>
      <c r="AA9" s="59" t="s">
        <v>40</v>
      </c>
      <c r="AB9" s="59" t="s">
        <v>40</v>
      </c>
      <c r="AC9" s="59">
        <v>212</v>
      </c>
      <c r="AD9" s="59">
        <v>174</v>
      </c>
      <c r="AE9" s="59" t="s">
        <v>40</v>
      </c>
      <c r="AF9" s="59" t="s">
        <v>40</v>
      </c>
      <c r="AG9" s="59" t="s">
        <v>40</v>
      </c>
      <c r="AH9" s="59" t="s">
        <v>40</v>
      </c>
      <c r="AI9" s="59" t="s">
        <v>40</v>
      </c>
      <c r="AJ9" s="59" t="s">
        <v>40</v>
      </c>
      <c r="AK9" s="59">
        <v>66</v>
      </c>
      <c r="AL9" s="59" t="s">
        <v>40</v>
      </c>
      <c r="AM9" s="59" t="s">
        <v>40</v>
      </c>
      <c r="AN9" s="59" t="s">
        <v>40</v>
      </c>
      <c r="AO9" s="59" t="s">
        <v>40</v>
      </c>
      <c r="AP9" s="59" t="s">
        <v>40</v>
      </c>
      <c r="AQ9" s="59" t="s">
        <v>40</v>
      </c>
      <c r="AR9" s="59">
        <v>32</v>
      </c>
      <c r="AS9" s="59">
        <v>48</v>
      </c>
      <c r="AT9" s="59" t="s">
        <v>40</v>
      </c>
      <c r="AU9" s="59" t="s">
        <v>40</v>
      </c>
      <c r="AV9" s="63" t="s">
        <v>40</v>
      </c>
      <c r="AW9" s="60">
        <v>6</v>
      </c>
      <c r="AX9" s="61">
        <v>95.66666666666667</v>
      </c>
    </row>
    <row r="10" spans="2:50" ht="20.25">
      <c r="B10" s="20">
        <v>5</v>
      </c>
      <c r="C10" s="21">
        <v>54.8125</v>
      </c>
      <c r="D10" s="22">
        <v>16</v>
      </c>
      <c r="E10" s="21">
        <v>102.52435489246818</v>
      </c>
      <c r="F10" s="10"/>
      <c r="G10" s="23">
        <v>77</v>
      </c>
      <c r="H10" s="21" t="s">
        <v>90</v>
      </c>
      <c r="I10" s="21" t="s">
        <v>91</v>
      </c>
      <c r="J10" s="21">
        <v>103.55555555555556</v>
      </c>
      <c r="K10" s="22">
        <v>18</v>
      </c>
      <c r="L10" s="24">
        <v>0.9816052685513778</v>
      </c>
      <c r="M10" s="22">
        <v>1872</v>
      </c>
      <c r="N10" s="25">
        <v>8809</v>
      </c>
      <c r="O10" s="26">
        <v>41825.94329826389</v>
      </c>
      <c r="P10" s="12"/>
      <c r="Q10" s="57" t="s">
        <v>59</v>
      </c>
      <c r="R10" s="58">
        <v>18</v>
      </c>
      <c r="S10" s="59">
        <v>19</v>
      </c>
      <c r="T10" s="59">
        <v>17</v>
      </c>
      <c r="U10" s="59">
        <v>22</v>
      </c>
      <c r="V10" s="59">
        <v>37</v>
      </c>
      <c r="W10" s="59">
        <v>56</v>
      </c>
      <c r="X10" s="59">
        <v>108</v>
      </c>
      <c r="Y10" s="59">
        <v>110</v>
      </c>
      <c r="Z10" s="59">
        <v>86</v>
      </c>
      <c r="AA10" s="59">
        <v>118</v>
      </c>
      <c r="AB10" s="59">
        <v>232</v>
      </c>
      <c r="AC10" s="59">
        <v>203</v>
      </c>
      <c r="AD10" s="59">
        <v>145</v>
      </c>
      <c r="AE10" s="59">
        <v>139</v>
      </c>
      <c r="AF10" s="59">
        <v>57</v>
      </c>
      <c r="AG10" s="59">
        <v>42</v>
      </c>
      <c r="AH10" s="59">
        <v>77</v>
      </c>
      <c r="AI10" s="59">
        <v>83</v>
      </c>
      <c r="AJ10" s="59">
        <v>58</v>
      </c>
      <c r="AK10" s="59">
        <v>34</v>
      </c>
      <c r="AL10" s="59">
        <v>28</v>
      </c>
      <c r="AM10" s="59">
        <v>41</v>
      </c>
      <c r="AN10" s="59">
        <v>21</v>
      </c>
      <c r="AO10" s="59">
        <v>18</v>
      </c>
      <c r="AP10" s="59">
        <v>17</v>
      </c>
      <c r="AQ10" s="59">
        <v>33</v>
      </c>
      <c r="AR10" s="59">
        <v>12</v>
      </c>
      <c r="AS10" s="59">
        <v>11</v>
      </c>
      <c r="AT10" s="59" t="s">
        <v>40</v>
      </c>
      <c r="AU10" s="59">
        <v>56</v>
      </c>
      <c r="AV10" s="63" t="s">
        <v>40</v>
      </c>
      <c r="AW10" s="60">
        <v>29</v>
      </c>
      <c r="AX10" s="61">
        <v>65.44827586206897</v>
      </c>
    </row>
    <row r="11" spans="2:50" ht="20.25">
      <c r="B11" s="20">
        <v>6</v>
      </c>
      <c r="C11" s="21">
        <v>92.5</v>
      </c>
      <c r="D11" s="22">
        <v>18</v>
      </c>
      <c r="E11" s="21">
        <v>102.35242265803592</v>
      </c>
      <c r="F11" s="10"/>
      <c r="G11" s="23">
        <v>178</v>
      </c>
      <c r="H11" s="21" t="s">
        <v>92</v>
      </c>
      <c r="I11" s="21" t="s">
        <v>93</v>
      </c>
      <c r="J11" s="21">
        <v>117.33333333333333</v>
      </c>
      <c r="K11" s="22">
        <v>6</v>
      </c>
      <c r="L11" s="24">
        <v>1.1711922095403113</v>
      </c>
      <c r="M11" s="22">
        <v>933</v>
      </c>
      <c r="N11" s="25">
        <v>8808</v>
      </c>
      <c r="O11" s="26">
        <v>41825.936484375</v>
      </c>
      <c r="P11" s="12"/>
      <c r="Q11" s="57" t="s">
        <v>60</v>
      </c>
      <c r="R11" s="58">
        <v>26</v>
      </c>
      <c r="S11" s="59">
        <v>31</v>
      </c>
      <c r="T11" s="59">
        <v>26</v>
      </c>
      <c r="U11" s="59">
        <v>28</v>
      </c>
      <c r="V11" s="59">
        <v>43</v>
      </c>
      <c r="W11" s="59">
        <v>80</v>
      </c>
      <c r="X11" s="59">
        <v>90</v>
      </c>
      <c r="Y11" s="59">
        <v>113</v>
      </c>
      <c r="Z11" s="59">
        <v>84</v>
      </c>
      <c r="AA11" s="59">
        <v>124</v>
      </c>
      <c r="AB11" s="59">
        <v>143</v>
      </c>
      <c r="AC11" s="59">
        <v>156</v>
      </c>
      <c r="AD11" s="59" t="s">
        <v>40</v>
      </c>
      <c r="AE11" s="59">
        <v>127</v>
      </c>
      <c r="AF11" s="59" t="s">
        <v>40</v>
      </c>
      <c r="AG11" s="59">
        <v>81</v>
      </c>
      <c r="AH11" s="59">
        <v>86</v>
      </c>
      <c r="AI11" s="59">
        <v>75</v>
      </c>
      <c r="AJ11" s="59">
        <v>52</v>
      </c>
      <c r="AK11" s="59" t="s">
        <v>40</v>
      </c>
      <c r="AL11" s="59" t="s">
        <v>40</v>
      </c>
      <c r="AM11" s="59">
        <v>31</v>
      </c>
      <c r="AN11" s="59" t="s">
        <v>40</v>
      </c>
      <c r="AO11" s="59" t="s">
        <v>40</v>
      </c>
      <c r="AP11" s="59" t="s">
        <v>40</v>
      </c>
      <c r="AQ11" s="59" t="s">
        <v>40</v>
      </c>
      <c r="AR11" s="59" t="s">
        <v>40</v>
      </c>
      <c r="AS11" s="59" t="s">
        <v>40</v>
      </c>
      <c r="AT11" s="59" t="s">
        <v>40</v>
      </c>
      <c r="AU11" s="59">
        <v>56</v>
      </c>
      <c r="AV11" s="63" t="s">
        <v>40</v>
      </c>
      <c r="AW11" s="60">
        <v>19</v>
      </c>
      <c r="AX11" s="61">
        <v>76.42105263157895</v>
      </c>
    </row>
    <row r="12" spans="2:50" ht="20.25">
      <c r="B12" s="20">
        <v>7</v>
      </c>
      <c r="C12" s="21">
        <v>128</v>
      </c>
      <c r="D12" s="22">
        <v>20</v>
      </c>
      <c r="E12" s="21">
        <v>102.46502186438515</v>
      </c>
      <c r="F12" s="10"/>
      <c r="G12" s="23">
        <v>139</v>
      </c>
      <c r="H12" s="21" t="s">
        <v>94</v>
      </c>
      <c r="I12" s="21" t="s">
        <v>37</v>
      </c>
      <c r="J12" s="21">
        <v>87.61111111111111</v>
      </c>
      <c r="K12" s="22">
        <v>18</v>
      </c>
      <c r="L12" s="24">
        <v>1.1346459620926044</v>
      </c>
      <c r="M12" s="22">
        <v>2040</v>
      </c>
      <c r="N12" s="25">
        <v>8807</v>
      </c>
      <c r="O12" s="26">
        <v>41824.48403020833</v>
      </c>
      <c r="P12" s="12"/>
      <c r="Q12" s="57" t="s">
        <v>61</v>
      </c>
      <c r="R12" s="58">
        <v>55</v>
      </c>
      <c r="S12" s="59">
        <v>50</v>
      </c>
      <c r="T12" s="59">
        <v>42</v>
      </c>
      <c r="U12" s="59">
        <v>51</v>
      </c>
      <c r="V12" s="59">
        <v>75</v>
      </c>
      <c r="W12" s="59">
        <v>169</v>
      </c>
      <c r="X12" s="59">
        <v>157</v>
      </c>
      <c r="Y12" s="59">
        <v>114</v>
      </c>
      <c r="Z12" s="59">
        <v>159</v>
      </c>
      <c r="AA12" s="59">
        <v>166</v>
      </c>
      <c r="AB12" s="59">
        <v>218</v>
      </c>
      <c r="AC12" s="59">
        <v>233</v>
      </c>
      <c r="AD12" s="59">
        <v>160</v>
      </c>
      <c r="AE12" s="59">
        <v>120</v>
      </c>
      <c r="AF12" s="59">
        <v>80</v>
      </c>
      <c r="AG12" s="59">
        <v>89</v>
      </c>
      <c r="AH12" s="59">
        <v>106</v>
      </c>
      <c r="AI12" s="59">
        <v>124</v>
      </c>
      <c r="AJ12" s="59">
        <v>61</v>
      </c>
      <c r="AK12" s="59">
        <v>45</v>
      </c>
      <c r="AL12" s="59">
        <v>61</v>
      </c>
      <c r="AM12" s="59">
        <v>64</v>
      </c>
      <c r="AN12" s="59">
        <v>23</v>
      </c>
      <c r="AO12" s="59">
        <v>36</v>
      </c>
      <c r="AP12" s="59">
        <v>35</v>
      </c>
      <c r="AQ12" s="59">
        <v>40</v>
      </c>
      <c r="AR12" s="59">
        <v>57</v>
      </c>
      <c r="AS12" s="59">
        <v>78</v>
      </c>
      <c r="AT12" s="59">
        <v>155</v>
      </c>
      <c r="AU12" s="59">
        <v>203</v>
      </c>
      <c r="AV12" s="63" t="s">
        <v>40</v>
      </c>
      <c r="AW12" s="60">
        <v>30</v>
      </c>
      <c r="AX12" s="61">
        <v>100.86666666666666</v>
      </c>
    </row>
    <row r="13" spans="2:50" ht="20.25">
      <c r="B13" s="20">
        <v>8</v>
      </c>
      <c r="C13" s="21">
        <v>129</v>
      </c>
      <c r="D13" s="22">
        <v>21</v>
      </c>
      <c r="E13" s="21">
        <v>102.600771164105</v>
      </c>
      <c r="F13" s="10"/>
      <c r="G13" s="23">
        <v>104</v>
      </c>
      <c r="H13" s="21" t="s">
        <v>95</v>
      </c>
      <c r="I13" s="21" t="s">
        <v>21</v>
      </c>
      <c r="J13" s="21">
        <v>73.375</v>
      </c>
      <c r="K13" s="22">
        <v>8</v>
      </c>
      <c r="L13" s="24">
        <v>1.038696157662392</v>
      </c>
      <c r="M13" s="22">
        <v>1947</v>
      </c>
      <c r="N13" s="25">
        <v>8806</v>
      </c>
      <c r="O13" s="26">
        <v>41823.81668148148</v>
      </c>
      <c r="P13" s="12"/>
      <c r="Q13" s="57" t="s">
        <v>62</v>
      </c>
      <c r="R13" s="58" t="s">
        <v>40</v>
      </c>
      <c r="S13" s="59" t="s">
        <v>40</v>
      </c>
      <c r="T13" s="59" t="s">
        <v>40</v>
      </c>
      <c r="U13" s="59" t="s">
        <v>40</v>
      </c>
      <c r="V13" s="59" t="s">
        <v>40</v>
      </c>
      <c r="W13" s="59" t="s">
        <v>40</v>
      </c>
      <c r="X13" s="59">
        <v>137</v>
      </c>
      <c r="Y13" s="59" t="s">
        <v>40</v>
      </c>
      <c r="Z13" s="59" t="s">
        <v>40</v>
      </c>
      <c r="AA13" s="59" t="s">
        <v>40</v>
      </c>
      <c r="AB13" s="59" t="s">
        <v>40</v>
      </c>
      <c r="AC13" s="59" t="s">
        <v>40</v>
      </c>
      <c r="AD13" s="59" t="s">
        <v>40</v>
      </c>
      <c r="AE13" s="59" t="s">
        <v>40</v>
      </c>
      <c r="AF13" s="59" t="s">
        <v>40</v>
      </c>
      <c r="AG13" s="59" t="s">
        <v>40</v>
      </c>
      <c r="AH13" s="59" t="s">
        <v>40</v>
      </c>
      <c r="AI13" s="59" t="s">
        <v>40</v>
      </c>
      <c r="AJ13" s="59" t="s">
        <v>40</v>
      </c>
      <c r="AK13" s="59" t="s">
        <v>40</v>
      </c>
      <c r="AL13" s="59" t="s">
        <v>40</v>
      </c>
      <c r="AM13" s="59" t="s">
        <v>40</v>
      </c>
      <c r="AN13" s="59" t="s">
        <v>40</v>
      </c>
      <c r="AO13" s="59" t="s">
        <v>40</v>
      </c>
      <c r="AP13" s="59" t="s">
        <v>40</v>
      </c>
      <c r="AQ13" s="59">
        <v>44</v>
      </c>
      <c r="AR13" s="59" t="s">
        <v>40</v>
      </c>
      <c r="AS13" s="59" t="s">
        <v>40</v>
      </c>
      <c r="AT13" s="59" t="s">
        <v>40</v>
      </c>
      <c r="AU13" s="59" t="s">
        <v>40</v>
      </c>
      <c r="AV13" s="63" t="s">
        <v>40</v>
      </c>
      <c r="AW13" s="60">
        <v>2</v>
      </c>
      <c r="AX13" s="61">
        <v>90.5</v>
      </c>
    </row>
    <row r="14" spans="2:50" ht="20.25">
      <c r="B14" s="20">
        <v>9</v>
      </c>
      <c r="C14" s="21">
        <v>132.85</v>
      </c>
      <c r="D14" s="22">
        <v>20</v>
      </c>
      <c r="E14" s="21">
        <v>102.80929389137773</v>
      </c>
      <c r="F14" s="10"/>
      <c r="G14" s="23">
        <v>105</v>
      </c>
      <c r="H14" s="21" t="s">
        <v>96</v>
      </c>
      <c r="I14" s="21" t="s">
        <v>97</v>
      </c>
      <c r="J14" s="21">
        <v>86.06666666666666</v>
      </c>
      <c r="K14" s="22">
        <v>15</v>
      </c>
      <c r="L14" s="24">
        <v>1.1191828846590022</v>
      </c>
      <c r="M14" s="22">
        <v>2306</v>
      </c>
      <c r="N14" s="25">
        <v>8805</v>
      </c>
      <c r="O14" s="26">
        <v>41823.71916388889</v>
      </c>
      <c r="P14" s="12"/>
      <c r="Q14" s="57" t="s">
        <v>63</v>
      </c>
      <c r="R14" s="58">
        <v>35</v>
      </c>
      <c r="S14" s="59">
        <v>23</v>
      </c>
      <c r="T14" s="59">
        <v>39</v>
      </c>
      <c r="U14" s="59">
        <v>21</v>
      </c>
      <c r="V14" s="59">
        <v>49</v>
      </c>
      <c r="W14" s="59">
        <v>84</v>
      </c>
      <c r="X14" s="59">
        <v>136</v>
      </c>
      <c r="Y14" s="59">
        <v>122</v>
      </c>
      <c r="Z14" s="59">
        <v>135</v>
      </c>
      <c r="AA14" s="59">
        <v>171</v>
      </c>
      <c r="AB14" s="59">
        <v>169</v>
      </c>
      <c r="AC14" s="59">
        <v>192</v>
      </c>
      <c r="AD14" s="59">
        <v>159</v>
      </c>
      <c r="AE14" s="59">
        <v>101</v>
      </c>
      <c r="AF14" s="59">
        <v>68</v>
      </c>
      <c r="AG14" s="59">
        <v>89</v>
      </c>
      <c r="AH14" s="59">
        <v>96</v>
      </c>
      <c r="AI14" s="59">
        <v>96</v>
      </c>
      <c r="AJ14" s="59">
        <v>57</v>
      </c>
      <c r="AK14" s="59">
        <v>54</v>
      </c>
      <c r="AL14" s="59">
        <v>38</v>
      </c>
      <c r="AM14" s="59">
        <v>60</v>
      </c>
      <c r="AN14" s="59">
        <v>33</v>
      </c>
      <c r="AO14" s="59">
        <v>23</v>
      </c>
      <c r="AP14" s="59">
        <v>28</v>
      </c>
      <c r="AQ14" s="59">
        <v>42</v>
      </c>
      <c r="AR14" s="59">
        <v>21</v>
      </c>
      <c r="AS14" s="59">
        <v>21</v>
      </c>
      <c r="AT14" s="59" t="s">
        <v>40</v>
      </c>
      <c r="AU14" s="59">
        <v>113</v>
      </c>
      <c r="AV14" s="63" t="s">
        <v>40</v>
      </c>
      <c r="AW14" s="60">
        <v>29</v>
      </c>
      <c r="AX14" s="61">
        <v>78.44827586206897</v>
      </c>
    </row>
    <row r="15" spans="2:50" ht="20.25">
      <c r="B15" s="20">
        <v>10</v>
      </c>
      <c r="C15" s="21">
        <v>165.16666666666666</v>
      </c>
      <c r="D15" s="22">
        <v>18</v>
      </c>
      <c r="E15" s="21">
        <v>103.27477008185393</v>
      </c>
      <c r="F15" s="10"/>
      <c r="G15" s="23">
        <v>40</v>
      </c>
      <c r="H15" s="21" t="s">
        <v>98</v>
      </c>
      <c r="I15" s="21" t="s">
        <v>93</v>
      </c>
      <c r="J15" s="21">
        <v>90.5</v>
      </c>
      <c r="K15" s="22">
        <v>2</v>
      </c>
      <c r="L15" s="24">
        <v>1.1157118055555557</v>
      </c>
      <c r="M15" s="22">
        <v>1608</v>
      </c>
      <c r="N15" s="25">
        <v>8804</v>
      </c>
      <c r="O15" s="26">
        <v>41823.51992337963</v>
      </c>
      <c r="P15" s="12"/>
      <c r="Q15" s="57" t="s">
        <v>64</v>
      </c>
      <c r="R15" s="58">
        <v>15</v>
      </c>
      <c r="S15" s="59" t="s">
        <v>40</v>
      </c>
      <c r="T15" s="59" t="s">
        <v>40</v>
      </c>
      <c r="U15" s="59" t="s">
        <v>40</v>
      </c>
      <c r="V15" s="59">
        <v>45</v>
      </c>
      <c r="W15" s="59">
        <v>60</v>
      </c>
      <c r="X15" s="59">
        <v>84</v>
      </c>
      <c r="Y15" s="59">
        <v>80</v>
      </c>
      <c r="Z15" s="59">
        <v>86</v>
      </c>
      <c r="AA15" s="59">
        <v>82</v>
      </c>
      <c r="AB15" s="59" t="s">
        <v>40</v>
      </c>
      <c r="AC15" s="59">
        <v>120</v>
      </c>
      <c r="AD15" s="59">
        <v>109</v>
      </c>
      <c r="AE15" s="59">
        <v>80</v>
      </c>
      <c r="AF15" s="59">
        <v>51</v>
      </c>
      <c r="AG15" s="59">
        <v>58</v>
      </c>
      <c r="AH15" s="59">
        <v>68</v>
      </c>
      <c r="AI15" s="59">
        <v>65</v>
      </c>
      <c r="AJ15" s="59">
        <v>53</v>
      </c>
      <c r="AK15" s="59">
        <v>41</v>
      </c>
      <c r="AL15" s="59">
        <v>44</v>
      </c>
      <c r="AM15" s="59">
        <v>34</v>
      </c>
      <c r="AN15" s="59" t="s">
        <v>40</v>
      </c>
      <c r="AO15" s="59">
        <v>23</v>
      </c>
      <c r="AP15" s="59">
        <v>33</v>
      </c>
      <c r="AQ15" s="59">
        <v>26</v>
      </c>
      <c r="AR15" s="59" t="s">
        <v>40</v>
      </c>
      <c r="AS15" s="59" t="s">
        <v>40</v>
      </c>
      <c r="AT15" s="59">
        <v>30</v>
      </c>
      <c r="AU15" s="59">
        <v>64</v>
      </c>
      <c r="AV15" s="63" t="s">
        <v>40</v>
      </c>
      <c r="AW15" s="60">
        <v>23</v>
      </c>
      <c r="AX15" s="61">
        <v>58.73913043478261</v>
      </c>
    </row>
    <row r="16" spans="2:50" ht="20.25">
      <c r="B16" s="20">
        <v>11</v>
      </c>
      <c r="C16" s="21">
        <v>180.875</v>
      </c>
      <c r="D16" s="22">
        <v>16</v>
      </c>
      <c r="E16" s="21">
        <v>103.99609563130446</v>
      </c>
      <c r="F16" s="10"/>
      <c r="G16" s="23">
        <v>116</v>
      </c>
      <c r="H16" s="21" t="s">
        <v>99</v>
      </c>
      <c r="I16" s="21" t="s">
        <v>39</v>
      </c>
      <c r="J16" s="21">
        <v>40.714285714285715</v>
      </c>
      <c r="K16" s="22">
        <v>7</v>
      </c>
      <c r="L16" s="24">
        <v>0.7978131480313017</v>
      </c>
      <c r="M16" s="22">
        <v>633</v>
      </c>
      <c r="N16" s="25">
        <v>8803</v>
      </c>
      <c r="O16" s="26">
        <v>41823.47458125</v>
      </c>
      <c r="P16" s="12"/>
      <c r="Q16" s="57" t="s">
        <v>65</v>
      </c>
      <c r="R16" s="58">
        <v>25</v>
      </c>
      <c r="S16" s="59" t="s">
        <v>40</v>
      </c>
      <c r="T16" s="59" t="s">
        <v>40</v>
      </c>
      <c r="U16" s="59" t="s">
        <v>40</v>
      </c>
      <c r="V16" s="59" t="s">
        <v>40</v>
      </c>
      <c r="W16" s="59">
        <v>68</v>
      </c>
      <c r="X16" s="59">
        <v>124</v>
      </c>
      <c r="Y16" s="59">
        <v>90</v>
      </c>
      <c r="Z16" s="59">
        <v>143</v>
      </c>
      <c r="AA16" s="59">
        <v>220</v>
      </c>
      <c r="AB16" s="59">
        <v>196</v>
      </c>
      <c r="AC16" s="59">
        <v>241</v>
      </c>
      <c r="AD16" s="59">
        <v>191</v>
      </c>
      <c r="AE16" s="59" t="s">
        <v>40</v>
      </c>
      <c r="AF16" s="59" t="s">
        <v>40</v>
      </c>
      <c r="AG16" s="59" t="s">
        <v>40</v>
      </c>
      <c r="AH16" s="59">
        <v>104</v>
      </c>
      <c r="AI16" s="59">
        <v>80</v>
      </c>
      <c r="AJ16" s="59" t="s">
        <v>40</v>
      </c>
      <c r="AK16" s="59">
        <v>72</v>
      </c>
      <c r="AL16" s="59">
        <v>47</v>
      </c>
      <c r="AM16" s="59">
        <v>48</v>
      </c>
      <c r="AN16" s="59">
        <v>33</v>
      </c>
      <c r="AO16" s="59" t="s">
        <v>40</v>
      </c>
      <c r="AP16" s="59" t="s">
        <v>40</v>
      </c>
      <c r="AQ16" s="59">
        <v>39</v>
      </c>
      <c r="AR16" s="59" t="s">
        <v>40</v>
      </c>
      <c r="AS16" s="59" t="s">
        <v>40</v>
      </c>
      <c r="AT16" s="59">
        <v>49</v>
      </c>
      <c r="AU16" s="59">
        <v>94</v>
      </c>
      <c r="AV16" s="63" t="s">
        <v>40</v>
      </c>
      <c r="AW16" s="60">
        <v>18</v>
      </c>
      <c r="AX16" s="61">
        <v>103.55555555555556</v>
      </c>
    </row>
    <row r="17" spans="2:50" ht="20.25">
      <c r="B17" s="20">
        <v>12</v>
      </c>
      <c r="C17" s="21">
        <v>205.05263157894737</v>
      </c>
      <c r="D17" s="22">
        <v>19</v>
      </c>
      <c r="E17" s="21">
        <v>104.83467422063492</v>
      </c>
      <c r="F17" s="10"/>
      <c r="G17" s="23">
        <v>136</v>
      </c>
      <c r="H17" s="21" t="s">
        <v>100</v>
      </c>
      <c r="I17" s="21" t="s">
        <v>37</v>
      </c>
      <c r="J17" s="21">
        <v>72.31818181818181</v>
      </c>
      <c r="K17" s="22">
        <v>22</v>
      </c>
      <c r="L17" s="24">
        <v>0.8223586877908087</v>
      </c>
      <c r="M17" s="22">
        <v>2286</v>
      </c>
      <c r="N17" s="25">
        <v>8802</v>
      </c>
      <c r="O17" s="26">
        <v>41823.46737569445</v>
      </c>
      <c r="P17" s="12"/>
      <c r="Q17" s="57" t="s">
        <v>66</v>
      </c>
      <c r="R17" s="58">
        <v>29</v>
      </c>
      <c r="S17" s="59" t="s">
        <v>40</v>
      </c>
      <c r="T17" s="59" t="s">
        <v>40</v>
      </c>
      <c r="U17" s="59" t="s">
        <v>40</v>
      </c>
      <c r="V17" s="59" t="s">
        <v>40</v>
      </c>
      <c r="W17" s="59" t="s">
        <v>40</v>
      </c>
      <c r="X17" s="59">
        <v>110</v>
      </c>
      <c r="Y17" s="59" t="s">
        <v>40</v>
      </c>
      <c r="Z17" s="59">
        <v>79</v>
      </c>
      <c r="AA17" s="59" t="s">
        <v>40</v>
      </c>
      <c r="AB17" s="59" t="s">
        <v>40</v>
      </c>
      <c r="AC17" s="59" t="s">
        <v>40</v>
      </c>
      <c r="AD17" s="59" t="s">
        <v>40</v>
      </c>
      <c r="AE17" s="59" t="s">
        <v>40</v>
      </c>
      <c r="AF17" s="59" t="s">
        <v>40</v>
      </c>
      <c r="AG17" s="59" t="s">
        <v>40</v>
      </c>
      <c r="AH17" s="59" t="s">
        <v>40</v>
      </c>
      <c r="AI17" s="59" t="s">
        <v>40</v>
      </c>
      <c r="AJ17" s="59" t="s">
        <v>40</v>
      </c>
      <c r="AK17" s="59" t="s">
        <v>40</v>
      </c>
      <c r="AL17" s="59">
        <v>39</v>
      </c>
      <c r="AM17" s="59">
        <v>51</v>
      </c>
      <c r="AN17" s="59" t="s">
        <v>40</v>
      </c>
      <c r="AO17" s="59" t="s">
        <v>40</v>
      </c>
      <c r="AP17" s="59" t="s">
        <v>40</v>
      </c>
      <c r="AQ17" s="59" t="s">
        <v>40</v>
      </c>
      <c r="AR17" s="59" t="s">
        <v>40</v>
      </c>
      <c r="AS17" s="59" t="s">
        <v>40</v>
      </c>
      <c r="AT17" s="59" t="s">
        <v>40</v>
      </c>
      <c r="AU17" s="59" t="s">
        <v>40</v>
      </c>
      <c r="AV17" s="63" t="s">
        <v>40</v>
      </c>
      <c r="AW17" s="60">
        <v>5</v>
      </c>
      <c r="AX17" s="61">
        <v>61.6</v>
      </c>
    </row>
    <row r="18" spans="2:50" ht="20.25">
      <c r="B18" s="20">
        <v>13</v>
      </c>
      <c r="C18" s="21">
        <v>169.94117647058823</v>
      </c>
      <c r="D18" s="22">
        <v>17</v>
      </c>
      <c r="E18" s="21">
        <v>105.40515741391222</v>
      </c>
      <c r="F18" s="10"/>
      <c r="G18" s="23">
        <v>91</v>
      </c>
      <c r="H18" s="21" t="s">
        <v>101</v>
      </c>
      <c r="I18" s="21" t="s">
        <v>19</v>
      </c>
      <c r="J18" s="21">
        <v>85.15384615384616</v>
      </c>
      <c r="K18" s="22">
        <v>26</v>
      </c>
      <c r="L18" s="24">
        <v>0.9117253070050224</v>
      </c>
      <c r="M18" s="22">
        <v>2878</v>
      </c>
      <c r="N18" s="25">
        <v>8801</v>
      </c>
      <c r="O18" s="26">
        <v>41823.4607962963</v>
      </c>
      <c r="P18" s="12"/>
      <c r="Q18" s="57" t="s">
        <v>67</v>
      </c>
      <c r="R18" s="58">
        <v>51</v>
      </c>
      <c r="S18" s="59" t="s">
        <v>40</v>
      </c>
      <c r="T18" s="59" t="s">
        <v>40</v>
      </c>
      <c r="U18" s="59">
        <v>47</v>
      </c>
      <c r="V18" s="59">
        <v>46</v>
      </c>
      <c r="W18" s="59">
        <v>78</v>
      </c>
      <c r="X18" s="59" t="s">
        <v>40</v>
      </c>
      <c r="Y18" s="59">
        <v>157</v>
      </c>
      <c r="Z18" s="59">
        <v>164</v>
      </c>
      <c r="AA18" s="59">
        <v>159</v>
      </c>
      <c r="AB18" s="59">
        <v>149</v>
      </c>
      <c r="AC18" s="59">
        <v>248</v>
      </c>
      <c r="AD18" s="59">
        <v>220</v>
      </c>
      <c r="AE18" s="59">
        <v>144</v>
      </c>
      <c r="AF18" s="59">
        <v>67</v>
      </c>
      <c r="AG18" s="59">
        <v>67</v>
      </c>
      <c r="AH18" s="59">
        <v>89</v>
      </c>
      <c r="AI18" s="59">
        <v>94</v>
      </c>
      <c r="AJ18" s="59">
        <v>73</v>
      </c>
      <c r="AK18" s="59">
        <v>50</v>
      </c>
      <c r="AL18" s="59">
        <v>56</v>
      </c>
      <c r="AM18" s="59">
        <v>62</v>
      </c>
      <c r="AN18" s="59">
        <v>37</v>
      </c>
      <c r="AO18" s="59">
        <v>18</v>
      </c>
      <c r="AP18" s="59">
        <v>24</v>
      </c>
      <c r="AQ18" s="59">
        <v>42</v>
      </c>
      <c r="AR18" s="59">
        <v>22</v>
      </c>
      <c r="AS18" s="59">
        <v>16</v>
      </c>
      <c r="AT18" s="59">
        <v>56</v>
      </c>
      <c r="AU18" s="59" t="s">
        <v>40</v>
      </c>
      <c r="AV18" s="63" t="s">
        <v>40</v>
      </c>
      <c r="AW18" s="60">
        <v>26</v>
      </c>
      <c r="AX18" s="61">
        <v>86</v>
      </c>
    </row>
    <row r="19" spans="2:50" ht="20.25">
      <c r="B19" s="20">
        <v>14</v>
      </c>
      <c r="C19" s="21">
        <v>138.4</v>
      </c>
      <c r="D19" s="22">
        <v>15</v>
      </c>
      <c r="E19" s="21">
        <v>105.78786418082952</v>
      </c>
      <c r="F19" s="10"/>
      <c r="G19" s="23">
        <v>82</v>
      </c>
      <c r="H19" s="21" t="s">
        <v>102</v>
      </c>
      <c r="I19" s="21" t="s">
        <v>19</v>
      </c>
      <c r="J19" s="21">
        <v>86</v>
      </c>
      <c r="K19" s="22">
        <v>26</v>
      </c>
      <c r="L19" s="24">
        <v>0.9975404387508119</v>
      </c>
      <c r="M19" s="22">
        <v>3391</v>
      </c>
      <c r="N19" s="25">
        <v>8800</v>
      </c>
      <c r="O19" s="26">
        <v>41823.455197222225</v>
      </c>
      <c r="P19" s="12"/>
      <c r="Q19" s="57" t="s">
        <v>103</v>
      </c>
      <c r="R19" s="58">
        <v>48</v>
      </c>
      <c r="S19" s="59">
        <v>39</v>
      </c>
      <c r="T19" s="59">
        <v>41</v>
      </c>
      <c r="U19" s="59">
        <v>38</v>
      </c>
      <c r="V19" s="59">
        <v>53</v>
      </c>
      <c r="W19" s="59">
        <v>113</v>
      </c>
      <c r="X19" s="59">
        <v>142</v>
      </c>
      <c r="Y19" s="59">
        <v>150</v>
      </c>
      <c r="Z19" s="59">
        <v>167</v>
      </c>
      <c r="AA19" s="59">
        <v>181</v>
      </c>
      <c r="AB19" s="59">
        <v>203</v>
      </c>
      <c r="AC19" s="59">
        <v>225</v>
      </c>
      <c r="AD19" s="59">
        <v>202</v>
      </c>
      <c r="AE19" s="59">
        <v>153</v>
      </c>
      <c r="AF19" s="59">
        <v>67</v>
      </c>
      <c r="AG19" s="59">
        <v>85</v>
      </c>
      <c r="AH19" s="59">
        <v>102</v>
      </c>
      <c r="AI19" s="59">
        <v>104</v>
      </c>
      <c r="AJ19" s="59">
        <v>67</v>
      </c>
      <c r="AK19" s="59">
        <v>61</v>
      </c>
      <c r="AL19" s="59">
        <v>58</v>
      </c>
      <c r="AM19" s="59">
        <v>54</v>
      </c>
      <c r="AN19" s="59">
        <v>33</v>
      </c>
      <c r="AO19" s="59">
        <v>22</v>
      </c>
      <c r="AP19" s="59">
        <v>32</v>
      </c>
      <c r="AQ19" s="59">
        <v>39</v>
      </c>
      <c r="AR19" s="59">
        <v>35</v>
      </c>
      <c r="AS19" s="59">
        <v>35</v>
      </c>
      <c r="AT19" s="59">
        <v>97</v>
      </c>
      <c r="AU19" s="59">
        <v>150</v>
      </c>
      <c r="AV19" s="63" t="s">
        <v>40</v>
      </c>
      <c r="AW19" s="60">
        <v>30</v>
      </c>
      <c r="AX19" s="61">
        <v>93.2</v>
      </c>
    </row>
    <row r="20" spans="2:50" ht="20.25">
      <c r="B20" s="20">
        <v>15</v>
      </c>
      <c r="C20" s="21">
        <v>72.625</v>
      </c>
      <c r="D20" s="22">
        <v>16</v>
      </c>
      <c r="E20" s="21">
        <v>105.72888600622635</v>
      </c>
      <c r="F20" s="10"/>
      <c r="G20" s="23">
        <v>44</v>
      </c>
      <c r="H20" s="21" t="s">
        <v>16</v>
      </c>
      <c r="I20" s="21" t="s">
        <v>17</v>
      </c>
      <c r="J20" s="21">
        <v>78.44827586206897</v>
      </c>
      <c r="K20" s="22">
        <v>29</v>
      </c>
      <c r="L20" s="24">
        <v>0.9237249103128812</v>
      </c>
      <c r="M20" s="22">
        <v>3135</v>
      </c>
      <c r="N20" s="25">
        <v>8799</v>
      </c>
      <c r="O20" s="26">
        <v>41822.77521446759</v>
      </c>
      <c r="P20" s="12"/>
      <c r="Q20" s="57" t="s">
        <v>68</v>
      </c>
      <c r="R20" s="58">
        <v>36</v>
      </c>
      <c r="S20" s="59" t="s">
        <v>40</v>
      </c>
      <c r="T20" s="59" t="s">
        <v>40</v>
      </c>
      <c r="U20" s="59">
        <v>28</v>
      </c>
      <c r="V20" s="59">
        <v>46</v>
      </c>
      <c r="W20" s="59">
        <v>86</v>
      </c>
      <c r="X20" s="59">
        <v>110</v>
      </c>
      <c r="Y20" s="59">
        <v>144</v>
      </c>
      <c r="Z20" s="59">
        <v>112</v>
      </c>
      <c r="AA20" s="59">
        <v>199</v>
      </c>
      <c r="AB20" s="59">
        <v>228</v>
      </c>
      <c r="AC20" s="59">
        <v>227</v>
      </c>
      <c r="AD20" s="59">
        <v>176</v>
      </c>
      <c r="AE20" s="59">
        <v>137</v>
      </c>
      <c r="AF20" s="59">
        <v>62</v>
      </c>
      <c r="AG20" s="59">
        <v>77</v>
      </c>
      <c r="AH20" s="59">
        <v>85</v>
      </c>
      <c r="AI20" s="59">
        <v>83</v>
      </c>
      <c r="AJ20" s="59">
        <v>61</v>
      </c>
      <c r="AK20" s="59" t="s">
        <v>40</v>
      </c>
      <c r="AL20" s="59">
        <v>48</v>
      </c>
      <c r="AM20" s="59">
        <v>40</v>
      </c>
      <c r="AN20" s="59">
        <v>24</v>
      </c>
      <c r="AO20" s="59">
        <v>16</v>
      </c>
      <c r="AP20" s="59">
        <v>23</v>
      </c>
      <c r="AQ20" s="59">
        <v>30</v>
      </c>
      <c r="AR20" s="59">
        <v>22</v>
      </c>
      <c r="AS20" s="59">
        <v>23</v>
      </c>
      <c r="AT20" s="59">
        <v>91</v>
      </c>
      <c r="AU20" s="59" t="s">
        <v>40</v>
      </c>
      <c r="AV20" s="63" t="s">
        <v>40</v>
      </c>
      <c r="AW20" s="60">
        <v>26</v>
      </c>
      <c r="AX20" s="61">
        <v>85.15384615384616</v>
      </c>
    </row>
    <row r="21" spans="2:50" ht="20.25">
      <c r="B21" s="20">
        <v>16</v>
      </c>
      <c r="C21" s="21">
        <v>77.70588235294117</v>
      </c>
      <c r="D21" s="22">
        <v>17</v>
      </c>
      <c r="E21" s="21">
        <v>105.72766051603027</v>
      </c>
      <c r="F21" s="10"/>
      <c r="G21" s="23">
        <v>153</v>
      </c>
      <c r="H21" s="21" t="s">
        <v>18</v>
      </c>
      <c r="I21" s="21" t="s">
        <v>19</v>
      </c>
      <c r="J21" s="21">
        <v>76.73913043478261</v>
      </c>
      <c r="K21" s="22">
        <v>23</v>
      </c>
      <c r="L21" s="24">
        <v>0.9043018643783066</v>
      </c>
      <c r="M21" s="22">
        <v>1196</v>
      </c>
      <c r="N21" s="25">
        <v>8798</v>
      </c>
      <c r="O21" s="26">
        <v>41822.47271273148</v>
      </c>
      <c r="P21" s="12"/>
      <c r="Q21" s="57" t="s">
        <v>104</v>
      </c>
      <c r="R21" s="58" t="s">
        <v>40</v>
      </c>
      <c r="S21" s="59" t="s">
        <v>40</v>
      </c>
      <c r="T21" s="59">
        <v>27</v>
      </c>
      <c r="U21" s="59" t="s">
        <v>40</v>
      </c>
      <c r="V21" s="59" t="s">
        <v>40</v>
      </c>
      <c r="W21" s="59" t="s">
        <v>40</v>
      </c>
      <c r="X21" s="59" t="s">
        <v>40</v>
      </c>
      <c r="Y21" s="59">
        <v>181</v>
      </c>
      <c r="Z21" s="59">
        <v>114</v>
      </c>
      <c r="AA21" s="59" t="s">
        <v>40</v>
      </c>
      <c r="AB21" s="59">
        <v>180</v>
      </c>
      <c r="AC21" s="59" t="s">
        <v>40</v>
      </c>
      <c r="AD21" s="59">
        <v>141</v>
      </c>
      <c r="AE21" s="59" t="s">
        <v>40</v>
      </c>
      <c r="AF21" s="59" t="s">
        <v>40</v>
      </c>
      <c r="AG21" s="59">
        <v>79</v>
      </c>
      <c r="AH21" s="59">
        <v>83</v>
      </c>
      <c r="AI21" s="59">
        <v>108</v>
      </c>
      <c r="AJ21" s="59" t="s">
        <v>40</v>
      </c>
      <c r="AK21" s="59" t="s">
        <v>40</v>
      </c>
      <c r="AL21" s="59" t="s">
        <v>40</v>
      </c>
      <c r="AM21" s="59" t="s">
        <v>40</v>
      </c>
      <c r="AN21" s="59" t="s">
        <v>40</v>
      </c>
      <c r="AO21" s="59" t="s">
        <v>40</v>
      </c>
      <c r="AP21" s="59">
        <v>44</v>
      </c>
      <c r="AQ21" s="59" t="s">
        <v>40</v>
      </c>
      <c r="AR21" s="59">
        <v>33</v>
      </c>
      <c r="AS21" s="59">
        <v>57</v>
      </c>
      <c r="AT21" s="59" t="s">
        <v>40</v>
      </c>
      <c r="AU21" s="59">
        <v>107</v>
      </c>
      <c r="AV21" s="63" t="s">
        <v>40</v>
      </c>
      <c r="AW21" s="60">
        <v>12</v>
      </c>
      <c r="AX21" s="61">
        <v>96.16666666666667</v>
      </c>
    </row>
    <row r="22" spans="2:50" ht="20.25">
      <c r="B22" s="20">
        <v>17</v>
      </c>
      <c r="C22" s="21">
        <v>90.52631578947368</v>
      </c>
      <c r="D22" s="22">
        <v>19</v>
      </c>
      <c r="E22" s="21">
        <v>105.74532416043539</v>
      </c>
      <c r="F22" s="10"/>
      <c r="G22" s="23">
        <v>151</v>
      </c>
      <c r="H22" s="21" t="s">
        <v>20</v>
      </c>
      <c r="I22" s="21" t="s">
        <v>21</v>
      </c>
      <c r="J22" s="21">
        <v>91.16666666666667</v>
      </c>
      <c r="K22" s="22">
        <v>18</v>
      </c>
      <c r="L22" s="24">
        <v>1.0163707732316842</v>
      </c>
      <c r="M22" s="22">
        <v>1429</v>
      </c>
      <c r="N22" s="25">
        <v>8797</v>
      </c>
      <c r="O22" s="26">
        <v>41821.91317349537</v>
      </c>
      <c r="P22" s="12"/>
      <c r="Q22" s="57" t="s">
        <v>69</v>
      </c>
      <c r="R22" s="58" t="s">
        <v>40</v>
      </c>
      <c r="S22" s="59">
        <v>45</v>
      </c>
      <c r="T22" s="59" t="s">
        <v>40</v>
      </c>
      <c r="U22" s="59" t="s">
        <v>40</v>
      </c>
      <c r="V22" s="59" t="s">
        <v>40</v>
      </c>
      <c r="W22" s="59">
        <v>85</v>
      </c>
      <c r="X22" s="59" t="s">
        <v>40</v>
      </c>
      <c r="Y22" s="59">
        <v>103</v>
      </c>
      <c r="Z22" s="59" t="s">
        <v>40</v>
      </c>
      <c r="AA22" s="59" t="s">
        <v>40</v>
      </c>
      <c r="AB22" s="59" t="s">
        <v>40</v>
      </c>
      <c r="AC22" s="59">
        <v>208</v>
      </c>
      <c r="AD22" s="59" t="s">
        <v>40</v>
      </c>
      <c r="AE22" s="59" t="s">
        <v>40</v>
      </c>
      <c r="AF22" s="59" t="s">
        <v>40</v>
      </c>
      <c r="AG22" s="59" t="s">
        <v>40</v>
      </c>
      <c r="AH22" s="59" t="s">
        <v>40</v>
      </c>
      <c r="AI22" s="59" t="s">
        <v>40</v>
      </c>
      <c r="AJ22" s="59" t="s">
        <v>40</v>
      </c>
      <c r="AK22" s="59" t="s">
        <v>40</v>
      </c>
      <c r="AL22" s="59" t="s">
        <v>40</v>
      </c>
      <c r="AM22" s="59" t="s">
        <v>40</v>
      </c>
      <c r="AN22" s="59">
        <v>37</v>
      </c>
      <c r="AO22" s="59">
        <v>34</v>
      </c>
      <c r="AP22" s="59">
        <v>35</v>
      </c>
      <c r="AQ22" s="59">
        <v>40</v>
      </c>
      <c r="AR22" s="59" t="s">
        <v>40</v>
      </c>
      <c r="AS22" s="59" t="s">
        <v>40</v>
      </c>
      <c r="AT22" s="59" t="s">
        <v>40</v>
      </c>
      <c r="AU22" s="59" t="s">
        <v>40</v>
      </c>
      <c r="AV22" s="63" t="s">
        <v>40</v>
      </c>
      <c r="AW22" s="60">
        <v>8</v>
      </c>
      <c r="AX22" s="61">
        <v>73.375</v>
      </c>
    </row>
    <row r="23" spans="2:50" ht="20.25">
      <c r="B23" s="20">
        <v>18</v>
      </c>
      <c r="C23" s="21">
        <v>91.94444444444444</v>
      </c>
      <c r="D23" s="22">
        <v>18</v>
      </c>
      <c r="E23" s="21">
        <v>105.5692122226047</v>
      </c>
      <c r="F23" s="10"/>
      <c r="G23" s="23">
        <v>19</v>
      </c>
      <c r="H23" s="21" t="s">
        <v>22</v>
      </c>
      <c r="I23" s="21" t="s">
        <v>17</v>
      </c>
      <c r="J23" s="21">
        <v>102.75</v>
      </c>
      <c r="K23" s="22">
        <v>4</v>
      </c>
      <c r="L23" s="24">
        <v>1.3287142897033373</v>
      </c>
      <c r="M23" s="22">
        <v>2879</v>
      </c>
      <c r="N23" s="25">
        <v>8796</v>
      </c>
      <c r="O23" s="26">
        <v>41821.90982141204</v>
      </c>
      <c r="P23" s="12"/>
      <c r="Q23" s="57" t="s">
        <v>70</v>
      </c>
      <c r="R23" s="58">
        <v>39</v>
      </c>
      <c r="S23" s="59">
        <v>44</v>
      </c>
      <c r="T23" s="59">
        <v>30</v>
      </c>
      <c r="U23" s="59" t="s">
        <v>40</v>
      </c>
      <c r="V23" s="59" t="s">
        <v>40</v>
      </c>
      <c r="W23" s="59">
        <v>84</v>
      </c>
      <c r="X23" s="59">
        <v>143</v>
      </c>
      <c r="Y23" s="59">
        <v>165</v>
      </c>
      <c r="Z23" s="59" t="s">
        <v>40</v>
      </c>
      <c r="AA23" s="59">
        <v>218</v>
      </c>
      <c r="AB23" s="59" t="s">
        <v>40</v>
      </c>
      <c r="AC23" s="59" t="s">
        <v>40</v>
      </c>
      <c r="AD23" s="59" t="s">
        <v>40</v>
      </c>
      <c r="AE23" s="59">
        <v>164</v>
      </c>
      <c r="AF23" s="59">
        <v>96</v>
      </c>
      <c r="AG23" s="59">
        <v>84</v>
      </c>
      <c r="AH23" s="59" t="s">
        <v>40</v>
      </c>
      <c r="AI23" s="59" t="s">
        <v>40</v>
      </c>
      <c r="AJ23" s="59" t="s">
        <v>40</v>
      </c>
      <c r="AK23" s="59">
        <v>55</v>
      </c>
      <c r="AL23" s="59">
        <v>57</v>
      </c>
      <c r="AM23" s="59" t="s">
        <v>40</v>
      </c>
      <c r="AN23" s="59">
        <v>39</v>
      </c>
      <c r="AO23" s="59" t="s">
        <v>40</v>
      </c>
      <c r="AP23" s="59">
        <v>40</v>
      </c>
      <c r="AQ23" s="59" t="s">
        <v>40</v>
      </c>
      <c r="AR23" s="59" t="s">
        <v>40</v>
      </c>
      <c r="AS23" s="59">
        <v>33</v>
      </c>
      <c r="AT23" s="59" t="s">
        <v>40</v>
      </c>
      <c r="AU23" s="59" t="s">
        <v>40</v>
      </c>
      <c r="AV23" s="63" t="s">
        <v>40</v>
      </c>
      <c r="AW23" s="60">
        <v>15</v>
      </c>
      <c r="AX23" s="61">
        <v>86.06666666666666</v>
      </c>
    </row>
    <row r="24" spans="2:50" ht="20.25">
      <c r="B24" s="20">
        <v>19</v>
      </c>
      <c r="C24" s="21">
        <v>63.473684210526315</v>
      </c>
      <c r="D24" s="22">
        <v>19</v>
      </c>
      <c r="E24" s="21">
        <v>105.08604466830232</v>
      </c>
      <c r="F24" s="10"/>
      <c r="G24" s="23">
        <v>198</v>
      </c>
      <c r="H24" s="21" t="s">
        <v>23</v>
      </c>
      <c r="I24" s="21" t="s">
        <v>24</v>
      </c>
      <c r="J24" s="21">
        <v>122.42857142857143</v>
      </c>
      <c r="K24" s="22">
        <v>21</v>
      </c>
      <c r="L24" s="24">
        <v>1.5260172833833743</v>
      </c>
      <c r="M24" s="22">
        <v>80</v>
      </c>
      <c r="N24" s="25">
        <v>8795</v>
      </c>
      <c r="O24" s="26">
        <v>41821.90611793981</v>
      </c>
      <c r="P24" s="12"/>
      <c r="Q24" s="57" t="s">
        <v>71</v>
      </c>
      <c r="R24" s="58">
        <v>42</v>
      </c>
      <c r="S24" s="59">
        <v>33</v>
      </c>
      <c r="T24" s="59">
        <v>33</v>
      </c>
      <c r="U24" s="59" t="s">
        <v>40</v>
      </c>
      <c r="V24" s="59" t="s">
        <v>40</v>
      </c>
      <c r="W24" s="59">
        <v>98</v>
      </c>
      <c r="X24" s="59">
        <v>120</v>
      </c>
      <c r="Y24" s="59">
        <v>107</v>
      </c>
      <c r="Z24" s="59" t="s">
        <v>40</v>
      </c>
      <c r="AA24" s="59">
        <v>118</v>
      </c>
      <c r="AB24" s="59" t="s">
        <v>40</v>
      </c>
      <c r="AC24" s="59" t="s">
        <v>40</v>
      </c>
      <c r="AD24" s="59" t="s">
        <v>40</v>
      </c>
      <c r="AE24" s="59" t="s">
        <v>40</v>
      </c>
      <c r="AF24" s="59">
        <v>57</v>
      </c>
      <c r="AG24" s="59">
        <v>70</v>
      </c>
      <c r="AH24" s="59">
        <v>88</v>
      </c>
      <c r="AI24" s="59">
        <v>47</v>
      </c>
      <c r="AJ24" s="59">
        <v>43</v>
      </c>
      <c r="AK24" s="59">
        <v>52</v>
      </c>
      <c r="AL24" s="59" t="s">
        <v>40</v>
      </c>
      <c r="AM24" s="59">
        <v>22</v>
      </c>
      <c r="AN24" s="59" t="s">
        <v>40</v>
      </c>
      <c r="AO24" s="59">
        <v>24</v>
      </c>
      <c r="AP24" s="59">
        <v>32</v>
      </c>
      <c r="AQ24" s="59" t="s">
        <v>40</v>
      </c>
      <c r="AR24" s="59" t="s">
        <v>40</v>
      </c>
      <c r="AS24" s="59">
        <v>25</v>
      </c>
      <c r="AT24" s="59">
        <v>64</v>
      </c>
      <c r="AU24" s="59">
        <v>48</v>
      </c>
      <c r="AV24" s="63" t="s">
        <v>40</v>
      </c>
      <c r="AW24" s="60">
        <v>19</v>
      </c>
      <c r="AX24" s="61">
        <v>59.10526315789474</v>
      </c>
    </row>
    <row r="25" spans="2:50" ht="20.25">
      <c r="B25" s="20">
        <v>20</v>
      </c>
      <c r="C25" s="21">
        <v>55.5</v>
      </c>
      <c r="D25" s="22">
        <v>16</v>
      </c>
      <c r="E25" s="21">
        <v>104.60407688118745</v>
      </c>
      <c r="F25" s="10"/>
      <c r="G25" s="23">
        <v>68</v>
      </c>
      <c r="H25" s="21" t="s">
        <v>25</v>
      </c>
      <c r="I25" s="21" t="s">
        <v>26</v>
      </c>
      <c r="J25" s="21">
        <v>58.73913043478261</v>
      </c>
      <c r="K25" s="22">
        <v>23</v>
      </c>
      <c r="L25" s="24">
        <v>0.6752394447973892</v>
      </c>
      <c r="M25" s="22">
        <v>2919</v>
      </c>
      <c r="N25" s="25">
        <v>8794</v>
      </c>
      <c r="O25" s="26">
        <v>41821.89655972222</v>
      </c>
      <c r="P25" s="12"/>
      <c r="Q25" s="57" t="s">
        <v>72</v>
      </c>
      <c r="R25" s="58">
        <v>29</v>
      </c>
      <c r="S25" s="59">
        <v>19</v>
      </c>
      <c r="T25" s="59">
        <v>25</v>
      </c>
      <c r="U25" s="59" t="s">
        <v>40</v>
      </c>
      <c r="V25" s="59" t="s">
        <v>40</v>
      </c>
      <c r="W25" s="59" t="s">
        <v>40</v>
      </c>
      <c r="X25" s="59" t="s">
        <v>40</v>
      </c>
      <c r="Y25" s="59" t="s">
        <v>40</v>
      </c>
      <c r="Z25" s="59" t="s">
        <v>40</v>
      </c>
      <c r="AA25" s="59" t="s">
        <v>40</v>
      </c>
      <c r="AB25" s="59" t="s">
        <v>40</v>
      </c>
      <c r="AC25" s="59" t="s">
        <v>40</v>
      </c>
      <c r="AD25" s="59" t="s">
        <v>40</v>
      </c>
      <c r="AE25" s="59" t="s">
        <v>40</v>
      </c>
      <c r="AF25" s="59" t="s">
        <v>40</v>
      </c>
      <c r="AG25" s="59" t="s">
        <v>40</v>
      </c>
      <c r="AH25" s="59" t="s">
        <v>40</v>
      </c>
      <c r="AI25" s="59" t="s">
        <v>40</v>
      </c>
      <c r="AJ25" s="59" t="s">
        <v>40</v>
      </c>
      <c r="AK25" s="59" t="s">
        <v>40</v>
      </c>
      <c r="AL25" s="59" t="s">
        <v>40</v>
      </c>
      <c r="AM25" s="59">
        <v>43</v>
      </c>
      <c r="AN25" s="59" t="s">
        <v>40</v>
      </c>
      <c r="AO25" s="59" t="s">
        <v>40</v>
      </c>
      <c r="AP25" s="59" t="s">
        <v>40</v>
      </c>
      <c r="AQ25" s="59">
        <v>31</v>
      </c>
      <c r="AR25" s="59">
        <v>27</v>
      </c>
      <c r="AS25" s="59" t="s">
        <v>40</v>
      </c>
      <c r="AT25" s="59" t="s">
        <v>40</v>
      </c>
      <c r="AU25" s="59">
        <v>111</v>
      </c>
      <c r="AV25" s="63" t="s">
        <v>40</v>
      </c>
      <c r="AW25" s="60">
        <v>7</v>
      </c>
      <c r="AX25" s="61">
        <v>40.714285714285715</v>
      </c>
    </row>
    <row r="26" spans="2:50" ht="20.25">
      <c r="B26" s="20">
        <v>21</v>
      </c>
      <c r="C26" s="21">
        <v>47.8421052631579</v>
      </c>
      <c r="D26" s="22">
        <v>19</v>
      </c>
      <c r="E26" s="21">
        <v>104.2582194491458</v>
      </c>
      <c r="F26" s="10"/>
      <c r="G26" s="23">
        <v>22</v>
      </c>
      <c r="H26" s="21" t="s">
        <v>27</v>
      </c>
      <c r="I26" s="21" t="s">
        <v>17</v>
      </c>
      <c r="J26" s="21">
        <v>65.44827586206897</v>
      </c>
      <c r="K26" s="22">
        <v>29</v>
      </c>
      <c r="L26" s="24">
        <v>0.7059577987270088</v>
      </c>
      <c r="M26" s="22">
        <v>4590</v>
      </c>
      <c r="N26" s="25">
        <v>8793</v>
      </c>
      <c r="O26" s="26">
        <v>41821.89351041667</v>
      </c>
      <c r="P26" s="12"/>
      <c r="Q26" s="57" t="s">
        <v>73</v>
      </c>
      <c r="R26" s="58">
        <v>53</v>
      </c>
      <c r="S26" s="59">
        <v>44</v>
      </c>
      <c r="T26" s="59">
        <v>47</v>
      </c>
      <c r="U26" s="59">
        <v>31</v>
      </c>
      <c r="V26" s="59">
        <v>67</v>
      </c>
      <c r="W26" s="59">
        <v>91</v>
      </c>
      <c r="X26" s="59">
        <v>140</v>
      </c>
      <c r="Y26" s="59">
        <v>115</v>
      </c>
      <c r="Z26" s="59">
        <v>123</v>
      </c>
      <c r="AA26" s="59">
        <v>191</v>
      </c>
      <c r="AB26" s="59">
        <v>178</v>
      </c>
      <c r="AC26" s="59">
        <v>253</v>
      </c>
      <c r="AD26" s="59">
        <v>231</v>
      </c>
      <c r="AE26" s="59">
        <v>211</v>
      </c>
      <c r="AF26" s="59">
        <v>83</v>
      </c>
      <c r="AG26" s="59">
        <v>66</v>
      </c>
      <c r="AH26" s="59">
        <v>79</v>
      </c>
      <c r="AI26" s="59">
        <v>107</v>
      </c>
      <c r="AJ26" s="59">
        <v>93</v>
      </c>
      <c r="AK26" s="59">
        <v>69</v>
      </c>
      <c r="AL26" s="59">
        <v>68</v>
      </c>
      <c r="AM26" s="59">
        <v>67</v>
      </c>
      <c r="AN26" s="59">
        <v>32</v>
      </c>
      <c r="AO26" s="59">
        <v>26</v>
      </c>
      <c r="AP26" s="59">
        <v>35</v>
      </c>
      <c r="AQ26" s="59">
        <v>44</v>
      </c>
      <c r="AR26" s="59">
        <v>37</v>
      </c>
      <c r="AS26" s="59">
        <v>34</v>
      </c>
      <c r="AT26" s="59">
        <v>88</v>
      </c>
      <c r="AU26" s="59">
        <v>146</v>
      </c>
      <c r="AV26" s="63" t="s">
        <v>40</v>
      </c>
      <c r="AW26" s="60">
        <v>30</v>
      </c>
      <c r="AX26" s="61">
        <v>94.96666666666667</v>
      </c>
    </row>
    <row r="27" spans="2:50" ht="20.25">
      <c r="B27" s="20">
        <v>22</v>
      </c>
      <c r="C27" s="21">
        <v>48.21052631578947</v>
      </c>
      <c r="D27" s="22">
        <v>19</v>
      </c>
      <c r="E27" s="21">
        <v>103.80652090130562</v>
      </c>
      <c r="F27" s="10"/>
      <c r="G27" s="23">
        <v>107</v>
      </c>
      <c r="H27" s="21" t="s">
        <v>28</v>
      </c>
      <c r="I27" s="21" t="s">
        <v>29</v>
      </c>
      <c r="J27" s="21">
        <v>59.10526315789474</v>
      </c>
      <c r="K27" s="22">
        <v>19</v>
      </c>
      <c r="L27" s="24">
        <v>0.8104753907040801</v>
      </c>
      <c r="M27" s="22">
        <v>3112</v>
      </c>
      <c r="N27" s="25">
        <v>8792</v>
      </c>
      <c r="O27" s="26">
        <v>41821.88945127315</v>
      </c>
      <c r="P27" s="12"/>
      <c r="Q27" s="57" t="s">
        <v>74</v>
      </c>
      <c r="R27" s="58" t="s">
        <v>40</v>
      </c>
      <c r="S27" s="59">
        <v>31</v>
      </c>
      <c r="T27" s="59" t="s">
        <v>40</v>
      </c>
      <c r="U27" s="59">
        <v>22</v>
      </c>
      <c r="V27" s="59">
        <v>54</v>
      </c>
      <c r="W27" s="59" t="s">
        <v>40</v>
      </c>
      <c r="X27" s="59">
        <v>88</v>
      </c>
      <c r="Y27" s="59">
        <v>122</v>
      </c>
      <c r="Z27" s="59">
        <v>121</v>
      </c>
      <c r="AA27" s="59" t="s">
        <v>40</v>
      </c>
      <c r="AB27" s="59">
        <v>148</v>
      </c>
      <c r="AC27" s="59">
        <v>138</v>
      </c>
      <c r="AD27" s="59">
        <v>90</v>
      </c>
      <c r="AE27" s="59">
        <v>68</v>
      </c>
      <c r="AF27" s="59">
        <v>61</v>
      </c>
      <c r="AG27" s="59">
        <v>71</v>
      </c>
      <c r="AH27" s="59">
        <v>75</v>
      </c>
      <c r="AI27" s="59">
        <v>80</v>
      </c>
      <c r="AJ27" s="59">
        <v>51</v>
      </c>
      <c r="AK27" s="59">
        <v>52</v>
      </c>
      <c r="AL27" s="59">
        <v>39</v>
      </c>
      <c r="AM27" s="59">
        <v>28</v>
      </c>
      <c r="AN27" s="59">
        <v>33</v>
      </c>
      <c r="AO27" s="59" t="s">
        <v>40</v>
      </c>
      <c r="AP27" s="59" t="s">
        <v>40</v>
      </c>
      <c r="AQ27" s="59">
        <v>38</v>
      </c>
      <c r="AR27" s="59" t="s">
        <v>40</v>
      </c>
      <c r="AS27" s="59" t="s">
        <v>40</v>
      </c>
      <c r="AT27" s="59">
        <v>77</v>
      </c>
      <c r="AU27" s="59">
        <v>104</v>
      </c>
      <c r="AV27" s="63" t="s">
        <v>40</v>
      </c>
      <c r="AW27" s="60">
        <v>22</v>
      </c>
      <c r="AX27" s="61">
        <v>72.31818181818181</v>
      </c>
    </row>
    <row r="28" spans="2:50" ht="20.25">
      <c r="B28" s="20">
        <v>23</v>
      </c>
      <c r="C28" s="21">
        <v>32.23529411764706</v>
      </c>
      <c r="D28" s="22">
        <v>17</v>
      </c>
      <c r="E28" s="21">
        <v>103.25505031307031</v>
      </c>
      <c r="F28" s="10"/>
      <c r="G28" s="23">
        <v>21</v>
      </c>
      <c r="H28" s="21" t="s">
        <v>30</v>
      </c>
      <c r="I28" s="21" t="s">
        <v>31</v>
      </c>
      <c r="J28" s="21">
        <v>95.66666666666667</v>
      </c>
      <c r="K28" s="22">
        <v>6</v>
      </c>
      <c r="L28" s="24">
        <v>1.1462281412104043</v>
      </c>
      <c r="M28" s="22">
        <v>3609</v>
      </c>
      <c r="N28" s="25">
        <v>8791</v>
      </c>
      <c r="O28" s="26">
        <v>41821.88566516204</v>
      </c>
      <c r="P28" s="12"/>
      <c r="Q28" s="57" t="s">
        <v>75</v>
      </c>
      <c r="R28" s="58" t="s">
        <v>40</v>
      </c>
      <c r="S28" s="59">
        <v>41</v>
      </c>
      <c r="T28" s="59">
        <v>39</v>
      </c>
      <c r="U28" s="59">
        <v>58</v>
      </c>
      <c r="V28" s="59">
        <v>88</v>
      </c>
      <c r="W28" s="59" t="s">
        <v>40</v>
      </c>
      <c r="X28" s="59" t="s">
        <v>40</v>
      </c>
      <c r="Y28" s="59">
        <v>112</v>
      </c>
      <c r="Z28" s="59">
        <v>139</v>
      </c>
      <c r="AA28" s="59" t="s">
        <v>40</v>
      </c>
      <c r="AB28" s="59">
        <v>192</v>
      </c>
      <c r="AC28" s="59">
        <v>221</v>
      </c>
      <c r="AD28" s="59">
        <v>140</v>
      </c>
      <c r="AE28" s="59" t="s">
        <v>40</v>
      </c>
      <c r="AF28" s="59" t="s">
        <v>40</v>
      </c>
      <c r="AG28" s="59" t="s">
        <v>40</v>
      </c>
      <c r="AH28" s="59">
        <v>85</v>
      </c>
      <c r="AI28" s="59">
        <v>100</v>
      </c>
      <c r="AJ28" s="59">
        <v>91</v>
      </c>
      <c r="AK28" s="59">
        <v>80</v>
      </c>
      <c r="AL28" s="59">
        <v>59</v>
      </c>
      <c r="AM28" s="59" t="s">
        <v>40</v>
      </c>
      <c r="AN28" s="59">
        <v>31</v>
      </c>
      <c r="AO28" s="59" t="s">
        <v>40</v>
      </c>
      <c r="AP28" s="59">
        <v>29</v>
      </c>
      <c r="AQ28" s="59">
        <v>42</v>
      </c>
      <c r="AR28" s="59">
        <v>30</v>
      </c>
      <c r="AS28" s="59" t="s">
        <v>40</v>
      </c>
      <c r="AT28" s="59" t="s">
        <v>40</v>
      </c>
      <c r="AU28" s="59" t="s">
        <v>40</v>
      </c>
      <c r="AV28" s="63" t="s">
        <v>40</v>
      </c>
      <c r="AW28" s="60">
        <v>18</v>
      </c>
      <c r="AX28" s="61">
        <v>87.61111111111111</v>
      </c>
    </row>
    <row r="29" spans="2:50" ht="20.25">
      <c r="B29" s="20">
        <v>24</v>
      </c>
      <c r="C29" s="21">
        <v>29.733333333333334</v>
      </c>
      <c r="D29" s="22">
        <v>15</v>
      </c>
      <c r="E29" s="21">
        <v>102.80693523370523</v>
      </c>
      <c r="F29" s="10"/>
      <c r="G29" s="23">
        <v>80</v>
      </c>
      <c r="H29" s="21" t="s">
        <v>32</v>
      </c>
      <c r="I29" s="21" t="s">
        <v>21</v>
      </c>
      <c r="J29" s="21">
        <v>61.6</v>
      </c>
      <c r="K29" s="22">
        <v>5</v>
      </c>
      <c r="L29" s="24">
        <v>0.8184936602470589</v>
      </c>
      <c r="M29" s="22">
        <v>711</v>
      </c>
      <c r="N29" s="25">
        <v>8790</v>
      </c>
      <c r="O29" s="26">
        <v>41821.882555324075</v>
      </c>
      <c r="P29" s="12"/>
      <c r="Q29" s="57" t="s">
        <v>76</v>
      </c>
      <c r="R29" s="58" t="s">
        <v>40</v>
      </c>
      <c r="S29" s="59">
        <v>29</v>
      </c>
      <c r="T29" s="59" t="s">
        <v>40</v>
      </c>
      <c r="U29" s="59" t="s">
        <v>40</v>
      </c>
      <c r="V29" s="59" t="s">
        <v>40</v>
      </c>
      <c r="W29" s="59">
        <v>116</v>
      </c>
      <c r="X29" s="59">
        <v>138</v>
      </c>
      <c r="Y29" s="59" t="s">
        <v>40</v>
      </c>
      <c r="Z29" s="59">
        <v>139</v>
      </c>
      <c r="AA29" s="59">
        <v>142</v>
      </c>
      <c r="AB29" s="59">
        <v>183</v>
      </c>
      <c r="AC29" s="59">
        <v>229</v>
      </c>
      <c r="AD29" s="59">
        <v>160</v>
      </c>
      <c r="AE29" s="59" t="s">
        <v>40</v>
      </c>
      <c r="AF29" s="59" t="s">
        <v>40</v>
      </c>
      <c r="AG29" s="59" t="s">
        <v>40</v>
      </c>
      <c r="AH29" s="59" t="s">
        <v>40</v>
      </c>
      <c r="AI29" s="59" t="s">
        <v>40</v>
      </c>
      <c r="AJ29" s="59">
        <v>62</v>
      </c>
      <c r="AK29" s="59">
        <v>51</v>
      </c>
      <c r="AL29" s="59">
        <v>41</v>
      </c>
      <c r="AM29" s="59">
        <v>40</v>
      </c>
      <c r="AN29" s="59">
        <v>35</v>
      </c>
      <c r="AO29" s="59">
        <v>38</v>
      </c>
      <c r="AP29" s="59">
        <v>34</v>
      </c>
      <c r="AQ29" s="59">
        <v>35</v>
      </c>
      <c r="AR29" s="59">
        <v>35</v>
      </c>
      <c r="AS29" s="59" t="s">
        <v>40</v>
      </c>
      <c r="AT29" s="59" t="s">
        <v>40</v>
      </c>
      <c r="AU29" s="59">
        <v>134</v>
      </c>
      <c r="AV29" s="63" t="s">
        <v>40</v>
      </c>
      <c r="AW29" s="60">
        <v>18</v>
      </c>
      <c r="AX29" s="61">
        <v>91.16666666666667</v>
      </c>
    </row>
    <row r="30" spans="2:50" ht="20.25">
      <c r="B30" s="20">
        <v>25</v>
      </c>
      <c r="C30" s="21">
        <v>36</v>
      </c>
      <c r="D30" s="22">
        <v>18</v>
      </c>
      <c r="E30" s="21">
        <v>102.32462230853517</v>
      </c>
      <c r="F30" s="10"/>
      <c r="G30" s="23">
        <v>20</v>
      </c>
      <c r="H30" s="21" t="s">
        <v>33</v>
      </c>
      <c r="I30" s="21" t="s">
        <v>17</v>
      </c>
      <c r="J30" s="21">
        <v>81.48275862068965</v>
      </c>
      <c r="K30" s="22">
        <v>29</v>
      </c>
      <c r="L30" s="24">
        <v>1.0524426613482114</v>
      </c>
      <c r="M30" s="22">
        <v>4175</v>
      </c>
      <c r="N30" s="25">
        <v>8789</v>
      </c>
      <c r="O30" s="26">
        <v>41821.87929351852</v>
      </c>
      <c r="P30" s="12"/>
      <c r="Q30" s="57" t="s">
        <v>77</v>
      </c>
      <c r="R30" s="58">
        <v>55</v>
      </c>
      <c r="S30" s="59" t="s">
        <v>40</v>
      </c>
      <c r="T30" s="59" t="s">
        <v>40</v>
      </c>
      <c r="U30" s="59">
        <v>24</v>
      </c>
      <c r="V30" s="59">
        <v>36</v>
      </c>
      <c r="W30" s="59">
        <v>69</v>
      </c>
      <c r="X30" s="59">
        <v>129</v>
      </c>
      <c r="Y30" s="59">
        <v>183</v>
      </c>
      <c r="Z30" s="59">
        <v>195</v>
      </c>
      <c r="AA30" s="59">
        <v>195</v>
      </c>
      <c r="AB30" s="59">
        <v>172</v>
      </c>
      <c r="AC30" s="59">
        <v>143</v>
      </c>
      <c r="AD30" s="59" t="s">
        <v>40</v>
      </c>
      <c r="AE30" s="59" t="s">
        <v>40</v>
      </c>
      <c r="AF30" s="59">
        <v>51</v>
      </c>
      <c r="AG30" s="59">
        <v>56</v>
      </c>
      <c r="AH30" s="59">
        <v>74</v>
      </c>
      <c r="AI30" s="59">
        <v>80</v>
      </c>
      <c r="AJ30" s="59">
        <v>71</v>
      </c>
      <c r="AK30" s="59" t="s">
        <v>40</v>
      </c>
      <c r="AL30" s="59">
        <v>33</v>
      </c>
      <c r="AM30" s="59">
        <v>34</v>
      </c>
      <c r="AN30" s="59">
        <v>7</v>
      </c>
      <c r="AO30" s="59">
        <v>16</v>
      </c>
      <c r="AP30" s="59">
        <v>47</v>
      </c>
      <c r="AQ30" s="59">
        <v>39</v>
      </c>
      <c r="AR30" s="59">
        <v>44</v>
      </c>
      <c r="AS30" s="59">
        <v>12</v>
      </c>
      <c r="AT30" s="59" t="s">
        <v>40</v>
      </c>
      <c r="AU30" s="59" t="s">
        <v>40</v>
      </c>
      <c r="AV30" s="63" t="s">
        <v>40</v>
      </c>
      <c r="AW30" s="60">
        <v>23</v>
      </c>
      <c r="AX30" s="61">
        <v>76.73913043478261</v>
      </c>
    </row>
    <row r="31" spans="2:50" ht="20.25">
      <c r="B31" s="20">
        <v>26</v>
      </c>
      <c r="C31" s="21">
        <v>37.89473684210526</v>
      </c>
      <c r="D31" s="22">
        <v>19</v>
      </c>
      <c r="E31" s="21">
        <v>101.87037471037307</v>
      </c>
      <c r="F31" s="10"/>
      <c r="G31" s="23">
        <v>38</v>
      </c>
      <c r="H31" s="21" t="s">
        <v>34</v>
      </c>
      <c r="I31" s="21" t="s">
        <v>35</v>
      </c>
      <c r="J31" s="21">
        <v>100.86666666666666</v>
      </c>
      <c r="K31" s="22">
        <v>30</v>
      </c>
      <c r="L31" s="24">
        <v>1.275146392843345</v>
      </c>
      <c r="M31" s="22">
        <v>5292</v>
      </c>
      <c r="N31" s="25">
        <v>8788</v>
      </c>
      <c r="O31" s="26">
        <v>41821.87554537037</v>
      </c>
      <c r="P31" s="12"/>
      <c r="Q31" s="57" t="s">
        <v>78</v>
      </c>
      <c r="R31" s="58">
        <v>36</v>
      </c>
      <c r="S31" s="59" t="s">
        <v>40</v>
      </c>
      <c r="T31" s="59" t="s">
        <v>40</v>
      </c>
      <c r="U31" s="59" t="s">
        <v>40</v>
      </c>
      <c r="V31" s="59" t="s">
        <v>40</v>
      </c>
      <c r="W31" s="59" t="s">
        <v>40</v>
      </c>
      <c r="X31" s="59" t="s">
        <v>40</v>
      </c>
      <c r="Y31" s="59" t="s">
        <v>40</v>
      </c>
      <c r="Z31" s="59">
        <v>186</v>
      </c>
      <c r="AA31" s="59">
        <v>189</v>
      </c>
      <c r="AB31" s="59" t="s">
        <v>40</v>
      </c>
      <c r="AC31" s="59" t="s">
        <v>40</v>
      </c>
      <c r="AD31" s="59" t="s">
        <v>40</v>
      </c>
      <c r="AE31" s="59">
        <v>208</v>
      </c>
      <c r="AF31" s="59" t="s">
        <v>40</v>
      </c>
      <c r="AG31" s="59" t="s">
        <v>40</v>
      </c>
      <c r="AH31" s="59" t="s">
        <v>40</v>
      </c>
      <c r="AI31" s="59" t="s">
        <v>40</v>
      </c>
      <c r="AJ31" s="59" t="s">
        <v>40</v>
      </c>
      <c r="AK31" s="59" t="s">
        <v>40</v>
      </c>
      <c r="AL31" s="59">
        <v>57</v>
      </c>
      <c r="AM31" s="59" t="s">
        <v>40</v>
      </c>
      <c r="AN31" s="59" t="s">
        <v>40</v>
      </c>
      <c r="AO31" s="59" t="s">
        <v>40</v>
      </c>
      <c r="AP31" s="59" t="s">
        <v>40</v>
      </c>
      <c r="AQ31" s="59" t="s">
        <v>40</v>
      </c>
      <c r="AR31" s="59" t="s">
        <v>40</v>
      </c>
      <c r="AS31" s="59">
        <v>28</v>
      </c>
      <c r="AT31" s="59" t="s">
        <v>40</v>
      </c>
      <c r="AU31" s="59" t="s">
        <v>40</v>
      </c>
      <c r="AV31" s="63" t="s">
        <v>40</v>
      </c>
      <c r="AW31" s="60">
        <v>6</v>
      </c>
      <c r="AX31" s="61">
        <v>117.33333333333333</v>
      </c>
    </row>
    <row r="32" spans="2:50" ht="20.25">
      <c r="B32" s="20">
        <v>27</v>
      </c>
      <c r="C32" s="21">
        <v>30.785714285714285</v>
      </c>
      <c r="D32" s="22">
        <v>14</v>
      </c>
      <c r="E32" s="21">
        <v>101.31523015254994</v>
      </c>
      <c r="F32" s="10"/>
      <c r="G32" s="23">
        <v>135</v>
      </c>
      <c r="H32" s="21" t="s">
        <v>36</v>
      </c>
      <c r="I32" s="21" t="s">
        <v>37</v>
      </c>
      <c r="J32" s="21">
        <v>94.96666666666667</v>
      </c>
      <c r="K32" s="22">
        <v>30</v>
      </c>
      <c r="L32" s="24">
        <v>1.14744061724106</v>
      </c>
      <c r="M32" s="22">
        <v>4197</v>
      </c>
      <c r="N32" s="25">
        <v>8787</v>
      </c>
      <c r="O32" s="26">
        <v>41821.86775532407</v>
      </c>
      <c r="P32" s="12"/>
      <c r="Q32" s="57" t="s">
        <v>105</v>
      </c>
      <c r="R32" s="58" t="s">
        <v>40</v>
      </c>
      <c r="S32" s="59" t="s">
        <v>40</v>
      </c>
      <c r="T32" s="59" t="s">
        <v>40</v>
      </c>
      <c r="U32" s="59" t="s">
        <v>40</v>
      </c>
      <c r="V32" s="59">
        <v>30</v>
      </c>
      <c r="W32" s="59" t="s">
        <v>40</v>
      </c>
      <c r="X32" s="59">
        <v>127</v>
      </c>
      <c r="Y32" s="59">
        <v>114</v>
      </c>
      <c r="Z32" s="59" t="s">
        <v>40</v>
      </c>
      <c r="AA32" s="59" t="s">
        <v>40</v>
      </c>
      <c r="AB32" s="59" t="s">
        <v>40</v>
      </c>
      <c r="AC32" s="59" t="s">
        <v>40</v>
      </c>
      <c r="AD32" s="59" t="s">
        <v>40</v>
      </c>
      <c r="AE32" s="59" t="s">
        <v>40</v>
      </c>
      <c r="AF32" s="59" t="s">
        <v>40</v>
      </c>
      <c r="AG32" s="59" t="s">
        <v>40</v>
      </c>
      <c r="AH32" s="59" t="s">
        <v>40</v>
      </c>
      <c r="AI32" s="59" t="s">
        <v>40</v>
      </c>
      <c r="AJ32" s="59">
        <v>57</v>
      </c>
      <c r="AK32" s="59" t="s">
        <v>40</v>
      </c>
      <c r="AL32" s="59" t="s">
        <v>40</v>
      </c>
      <c r="AM32" s="59" t="s">
        <v>40</v>
      </c>
      <c r="AN32" s="59" t="s">
        <v>40</v>
      </c>
      <c r="AO32" s="59" t="s">
        <v>40</v>
      </c>
      <c r="AP32" s="59" t="s">
        <v>40</v>
      </c>
      <c r="AQ32" s="59" t="s">
        <v>40</v>
      </c>
      <c r="AR32" s="59" t="s">
        <v>40</v>
      </c>
      <c r="AS32" s="59" t="s">
        <v>40</v>
      </c>
      <c r="AT32" s="59" t="s">
        <v>40</v>
      </c>
      <c r="AU32" s="59" t="s">
        <v>40</v>
      </c>
      <c r="AV32" s="63" t="s">
        <v>40</v>
      </c>
      <c r="AW32" s="60">
        <v>4</v>
      </c>
      <c r="AX32" s="61">
        <v>82</v>
      </c>
    </row>
    <row r="33" spans="2:50" ht="20.25">
      <c r="B33" s="20">
        <v>28</v>
      </c>
      <c r="C33" s="21">
        <v>33.4</v>
      </c>
      <c r="D33" s="22">
        <v>15</v>
      </c>
      <c r="E33" s="21">
        <v>100.81496560228541</v>
      </c>
      <c r="F33" s="10"/>
      <c r="G33" s="23">
        <v>1</v>
      </c>
      <c r="H33" s="21" t="s">
        <v>38</v>
      </c>
      <c r="I33" s="21" t="s">
        <v>39</v>
      </c>
      <c r="J33" s="21">
        <v>87.03333333333333</v>
      </c>
      <c r="K33" s="22">
        <v>30</v>
      </c>
      <c r="L33" s="24">
        <v>1.0020063235937702</v>
      </c>
      <c r="M33" s="22">
        <v>7137</v>
      </c>
      <c r="N33" s="25">
        <v>8786</v>
      </c>
      <c r="O33" s="26">
        <v>41821.86415081019</v>
      </c>
      <c r="P33" s="12"/>
      <c r="Q33" s="57" t="s">
        <v>79</v>
      </c>
      <c r="R33" s="58" t="s">
        <v>40</v>
      </c>
      <c r="S33" s="59">
        <v>54</v>
      </c>
      <c r="T33" s="59">
        <v>83</v>
      </c>
      <c r="U33" s="59" t="s">
        <v>40</v>
      </c>
      <c r="V33" s="59">
        <v>90</v>
      </c>
      <c r="W33" s="59">
        <v>162</v>
      </c>
      <c r="X33" s="59">
        <v>201</v>
      </c>
      <c r="Y33" s="59">
        <v>138</v>
      </c>
      <c r="Z33" s="59">
        <v>168</v>
      </c>
      <c r="AA33" s="59">
        <v>217</v>
      </c>
      <c r="AB33" s="59" t="s">
        <v>40</v>
      </c>
      <c r="AC33" s="59">
        <v>229</v>
      </c>
      <c r="AD33" s="59">
        <v>235</v>
      </c>
      <c r="AE33" s="59">
        <v>192</v>
      </c>
      <c r="AF33" s="59">
        <v>99</v>
      </c>
      <c r="AG33" s="59" t="s">
        <v>40</v>
      </c>
      <c r="AH33" s="59">
        <v>118</v>
      </c>
      <c r="AI33" s="59">
        <v>120</v>
      </c>
      <c r="AJ33" s="59">
        <v>81</v>
      </c>
      <c r="AK33" s="59" t="s">
        <v>40</v>
      </c>
      <c r="AL33" s="59">
        <v>42</v>
      </c>
      <c r="AM33" s="59">
        <v>69</v>
      </c>
      <c r="AN33" s="59">
        <v>66</v>
      </c>
      <c r="AO33" s="59">
        <v>78</v>
      </c>
      <c r="AP33" s="59">
        <v>90</v>
      </c>
      <c r="AQ33" s="59">
        <v>39</v>
      </c>
      <c r="AR33" s="59" t="s">
        <v>40</v>
      </c>
      <c r="AS33" s="59" t="s">
        <v>40</v>
      </c>
      <c r="AT33" s="59" t="s">
        <v>40</v>
      </c>
      <c r="AU33" s="59" t="s">
        <v>40</v>
      </c>
      <c r="AV33" s="63" t="s">
        <v>40</v>
      </c>
      <c r="AW33" s="60">
        <v>21</v>
      </c>
      <c r="AX33" s="61">
        <v>122.42857142857143</v>
      </c>
    </row>
    <row r="34" spans="2:50" ht="20.25">
      <c r="B34" s="20">
        <v>29</v>
      </c>
      <c r="C34" s="21">
        <v>80.27272727272727</v>
      </c>
      <c r="D34" s="22">
        <v>11</v>
      </c>
      <c r="E34" s="21">
        <v>100.54010802652783</v>
      </c>
      <c r="F34" s="10"/>
      <c r="G34" s="23" t="s">
        <v>40</v>
      </c>
      <c r="H34" s="21" t="s">
        <v>40</v>
      </c>
      <c r="I34" s="21" t="s">
        <v>40</v>
      </c>
      <c r="J34" s="21" t="s">
        <v>40</v>
      </c>
      <c r="K34" s="22" t="s">
        <v>40</v>
      </c>
      <c r="L34" s="24" t="s">
        <v>40</v>
      </c>
      <c r="M34" s="22" t="s">
        <v>40</v>
      </c>
      <c r="N34" s="25" t="s">
        <v>40</v>
      </c>
      <c r="O34" s="26" t="s">
        <v>40</v>
      </c>
      <c r="P34" s="12"/>
      <c r="Q34" s="57" t="s">
        <v>40</v>
      </c>
      <c r="R34" s="58" t="s">
        <v>40</v>
      </c>
      <c r="S34" s="59" t="s">
        <v>40</v>
      </c>
      <c r="T34" s="59" t="s">
        <v>40</v>
      </c>
      <c r="U34" s="59" t="s">
        <v>40</v>
      </c>
      <c r="V34" s="59" t="s">
        <v>40</v>
      </c>
      <c r="W34" s="59" t="s">
        <v>40</v>
      </c>
      <c r="X34" s="59" t="s">
        <v>40</v>
      </c>
      <c r="Y34" s="59" t="s">
        <v>40</v>
      </c>
      <c r="Z34" s="59" t="s">
        <v>40</v>
      </c>
      <c r="AA34" s="59" t="s">
        <v>40</v>
      </c>
      <c r="AB34" s="59" t="s">
        <v>40</v>
      </c>
      <c r="AC34" s="59" t="s">
        <v>40</v>
      </c>
      <c r="AD34" s="59" t="s">
        <v>40</v>
      </c>
      <c r="AE34" s="59" t="s">
        <v>40</v>
      </c>
      <c r="AF34" s="59" t="s">
        <v>40</v>
      </c>
      <c r="AG34" s="59" t="s">
        <v>40</v>
      </c>
      <c r="AH34" s="59" t="s">
        <v>40</v>
      </c>
      <c r="AI34" s="59" t="s">
        <v>40</v>
      </c>
      <c r="AJ34" s="59" t="s">
        <v>40</v>
      </c>
      <c r="AK34" s="59" t="s">
        <v>40</v>
      </c>
      <c r="AL34" s="59" t="s">
        <v>40</v>
      </c>
      <c r="AM34" s="59" t="s">
        <v>40</v>
      </c>
      <c r="AN34" s="59" t="s">
        <v>40</v>
      </c>
      <c r="AO34" s="59" t="s">
        <v>40</v>
      </c>
      <c r="AP34" s="59" t="s">
        <v>40</v>
      </c>
      <c r="AQ34" s="59" t="s">
        <v>40</v>
      </c>
      <c r="AR34" s="59" t="s">
        <v>40</v>
      </c>
      <c r="AS34" s="59" t="s">
        <v>40</v>
      </c>
      <c r="AT34" s="59" t="s">
        <v>40</v>
      </c>
      <c r="AU34" s="59" t="s">
        <v>40</v>
      </c>
      <c r="AV34" s="63" t="s">
        <v>40</v>
      </c>
      <c r="AW34" s="60" t="s">
        <v>40</v>
      </c>
      <c r="AX34" s="61" t="s">
        <v>40</v>
      </c>
    </row>
    <row r="35" spans="2:50" ht="20.25">
      <c r="B35" s="20">
        <v>30</v>
      </c>
      <c r="C35" s="21">
        <v>109.46666666666667</v>
      </c>
      <c r="D35" s="22">
        <v>15</v>
      </c>
      <c r="E35" s="21">
        <v>100.47740961382942</v>
      </c>
      <c r="F35" s="10"/>
      <c r="G35" s="23" t="s">
        <v>40</v>
      </c>
      <c r="H35" s="21" t="s">
        <v>40</v>
      </c>
      <c r="I35" s="21" t="s">
        <v>40</v>
      </c>
      <c r="J35" s="21" t="s">
        <v>40</v>
      </c>
      <c r="K35" s="22" t="s">
        <v>40</v>
      </c>
      <c r="L35" s="24" t="s">
        <v>40</v>
      </c>
      <c r="M35" s="22" t="s">
        <v>40</v>
      </c>
      <c r="N35" s="25" t="s">
        <v>40</v>
      </c>
      <c r="O35" s="26" t="s">
        <v>40</v>
      </c>
      <c r="P35" s="12"/>
      <c r="Q35" s="57" t="s">
        <v>40</v>
      </c>
      <c r="R35" s="58" t="s">
        <v>40</v>
      </c>
      <c r="S35" s="59" t="s">
        <v>40</v>
      </c>
      <c r="T35" s="59" t="s">
        <v>40</v>
      </c>
      <c r="U35" s="59" t="s">
        <v>40</v>
      </c>
      <c r="V35" s="59" t="s">
        <v>40</v>
      </c>
      <c r="W35" s="59" t="s">
        <v>40</v>
      </c>
      <c r="X35" s="59" t="s">
        <v>40</v>
      </c>
      <c r="Y35" s="59" t="s">
        <v>40</v>
      </c>
      <c r="Z35" s="59" t="s">
        <v>40</v>
      </c>
      <c r="AA35" s="59" t="s">
        <v>40</v>
      </c>
      <c r="AB35" s="59" t="s">
        <v>40</v>
      </c>
      <c r="AC35" s="59" t="s">
        <v>40</v>
      </c>
      <c r="AD35" s="59" t="s">
        <v>40</v>
      </c>
      <c r="AE35" s="59" t="s">
        <v>40</v>
      </c>
      <c r="AF35" s="59" t="s">
        <v>40</v>
      </c>
      <c r="AG35" s="59" t="s">
        <v>40</v>
      </c>
      <c r="AH35" s="59" t="s">
        <v>40</v>
      </c>
      <c r="AI35" s="59" t="s">
        <v>40</v>
      </c>
      <c r="AJ35" s="59" t="s">
        <v>40</v>
      </c>
      <c r="AK35" s="59" t="s">
        <v>40</v>
      </c>
      <c r="AL35" s="59" t="s">
        <v>40</v>
      </c>
      <c r="AM35" s="59" t="s">
        <v>40</v>
      </c>
      <c r="AN35" s="59" t="s">
        <v>40</v>
      </c>
      <c r="AO35" s="59" t="s">
        <v>40</v>
      </c>
      <c r="AP35" s="59" t="s">
        <v>40</v>
      </c>
      <c r="AQ35" s="59" t="s">
        <v>40</v>
      </c>
      <c r="AR35" s="59" t="s">
        <v>40</v>
      </c>
      <c r="AS35" s="59" t="s">
        <v>40</v>
      </c>
      <c r="AT35" s="59" t="s">
        <v>40</v>
      </c>
      <c r="AU35" s="59" t="s">
        <v>40</v>
      </c>
      <c r="AV35" s="63" t="s">
        <v>40</v>
      </c>
      <c r="AW35" s="60" t="s">
        <v>40</v>
      </c>
      <c r="AX35" s="61" t="s">
        <v>40</v>
      </c>
    </row>
    <row r="36" spans="2:50" ht="20.25">
      <c r="B36" s="20" t="s">
        <v>40</v>
      </c>
      <c r="C36" s="21" t="s">
        <v>40</v>
      </c>
      <c r="D36" s="22" t="s">
        <v>40</v>
      </c>
      <c r="E36" s="21" t="s">
        <v>40</v>
      </c>
      <c r="F36" s="10"/>
      <c r="G36" s="23" t="s">
        <v>40</v>
      </c>
      <c r="H36" s="21" t="s">
        <v>40</v>
      </c>
      <c r="I36" s="21" t="s">
        <v>40</v>
      </c>
      <c r="J36" s="21" t="s">
        <v>40</v>
      </c>
      <c r="K36" s="22" t="s">
        <v>40</v>
      </c>
      <c r="L36" s="24" t="s">
        <v>40</v>
      </c>
      <c r="M36" s="22" t="s">
        <v>40</v>
      </c>
      <c r="N36" s="25" t="s">
        <v>40</v>
      </c>
      <c r="O36" s="26" t="s">
        <v>40</v>
      </c>
      <c r="P36" s="12"/>
      <c r="Q36" s="57" t="s">
        <v>40</v>
      </c>
      <c r="R36" s="58" t="s">
        <v>40</v>
      </c>
      <c r="S36" s="59" t="s">
        <v>40</v>
      </c>
      <c r="T36" s="59" t="s">
        <v>40</v>
      </c>
      <c r="U36" s="59" t="s">
        <v>40</v>
      </c>
      <c r="V36" s="59" t="s">
        <v>40</v>
      </c>
      <c r="W36" s="59" t="s">
        <v>40</v>
      </c>
      <c r="X36" s="59" t="s">
        <v>40</v>
      </c>
      <c r="Y36" s="59" t="s">
        <v>40</v>
      </c>
      <c r="Z36" s="59" t="s">
        <v>40</v>
      </c>
      <c r="AA36" s="59" t="s">
        <v>40</v>
      </c>
      <c r="AB36" s="59" t="s">
        <v>40</v>
      </c>
      <c r="AC36" s="59" t="s">
        <v>40</v>
      </c>
      <c r="AD36" s="59" t="s">
        <v>40</v>
      </c>
      <c r="AE36" s="59" t="s">
        <v>40</v>
      </c>
      <c r="AF36" s="59" t="s">
        <v>40</v>
      </c>
      <c r="AG36" s="59" t="s">
        <v>40</v>
      </c>
      <c r="AH36" s="59" t="s">
        <v>40</v>
      </c>
      <c r="AI36" s="59" t="s">
        <v>40</v>
      </c>
      <c r="AJ36" s="59" t="s">
        <v>40</v>
      </c>
      <c r="AK36" s="59" t="s">
        <v>40</v>
      </c>
      <c r="AL36" s="59" t="s">
        <v>40</v>
      </c>
      <c r="AM36" s="59" t="s">
        <v>40</v>
      </c>
      <c r="AN36" s="59" t="s">
        <v>40</v>
      </c>
      <c r="AO36" s="59" t="s">
        <v>40</v>
      </c>
      <c r="AP36" s="59" t="s">
        <v>40</v>
      </c>
      <c r="AQ36" s="59" t="s">
        <v>40</v>
      </c>
      <c r="AR36" s="59" t="s">
        <v>40</v>
      </c>
      <c r="AS36" s="59" t="s">
        <v>40</v>
      </c>
      <c r="AT36" s="59" t="s">
        <v>40</v>
      </c>
      <c r="AU36" s="59" t="s">
        <v>40</v>
      </c>
      <c r="AV36" s="63" t="s">
        <v>40</v>
      </c>
      <c r="AW36" s="60" t="s">
        <v>40</v>
      </c>
      <c r="AX36" s="61" t="s">
        <v>40</v>
      </c>
    </row>
    <row r="37" spans="2:50" ht="20.25">
      <c r="B37" s="20"/>
      <c r="C37" s="31" t="s">
        <v>0</v>
      </c>
      <c r="D37" s="32" t="s">
        <v>1</v>
      </c>
      <c r="E37" s="31" t="s">
        <v>2</v>
      </c>
      <c r="F37" s="33"/>
      <c r="G37" s="34">
        <f ca="1">IF(ISERROR(MATCH(#REF!,$Q$6:$Q$37,0)),"",OFFSET(G$51,MATCH(#REF!,$Q$6:$Q$37,0),0))</f>
      </c>
      <c r="H37" s="35">
        <f ca="1">IF(ISERROR(MATCH(#REF!,$Q$6:$Q$37,0)),"",OFFSET(H$51,MATCH(#REF!,$Q$6:$Q$37,0),0))</f>
      </c>
      <c r="I37" s="35">
        <f ca="1">IF(ISERROR(MATCH(#REF!,$Q$6:$Q$37,0)),"",OFFSET(I$51,MATCH(#REF!,$Q$6:$Q$37,0),0))</f>
      </c>
      <c r="J37" s="35">
        <f ca="1">IF(ISERROR(MATCH(#REF!,$Q$6:$Q$37,0)),"",OFFSET(J$51,MATCH(#REF!,$Q$6:$Q$37,0),0))</f>
      </c>
      <c r="K37" s="25">
        <f ca="1">IF(ISERROR(MATCH(#REF!,$Q$6:$Q$37,0)),"",OFFSET(K$51,MATCH(#REF!,$Q$6:$Q$37,0),0))</f>
      </c>
      <c r="L37" s="36">
        <f ca="1">IF(ISERROR(MATCH(#REF!,$Q$6:$Q$37,0)),"",OFFSET(L$51,MATCH(#REF!,$Q$6:$Q$37,0),0))</f>
      </c>
      <c r="M37" s="22"/>
      <c r="N37" s="25"/>
      <c r="O37" s="26"/>
      <c r="P37" s="12"/>
      <c r="Q37" s="57" t="s">
        <v>40</v>
      </c>
      <c r="R37" s="58" t="s">
        <v>40</v>
      </c>
      <c r="S37" s="59" t="s">
        <v>40</v>
      </c>
      <c r="T37" s="59" t="s">
        <v>40</v>
      </c>
      <c r="U37" s="59" t="s">
        <v>40</v>
      </c>
      <c r="V37" s="59" t="s">
        <v>40</v>
      </c>
      <c r="W37" s="59" t="s">
        <v>40</v>
      </c>
      <c r="X37" s="59" t="s">
        <v>40</v>
      </c>
      <c r="Y37" s="59" t="s">
        <v>40</v>
      </c>
      <c r="Z37" s="59" t="s">
        <v>40</v>
      </c>
      <c r="AA37" s="59" t="s">
        <v>40</v>
      </c>
      <c r="AB37" s="59" t="s">
        <v>40</v>
      </c>
      <c r="AC37" s="59" t="s">
        <v>40</v>
      </c>
      <c r="AD37" s="59" t="s">
        <v>40</v>
      </c>
      <c r="AE37" s="59" t="s">
        <v>40</v>
      </c>
      <c r="AF37" s="59" t="s">
        <v>40</v>
      </c>
      <c r="AG37" s="59" t="s">
        <v>40</v>
      </c>
      <c r="AH37" s="59" t="s">
        <v>40</v>
      </c>
      <c r="AI37" s="59" t="s">
        <v>40</v>
      </c>
      <c r="AJ37" s="59" t="s">
        <v>40</v>
      </c>
      <c r="AK37" s="59" t="s">
        <v>40</v>
      </c>
      <c r="AL37" s="59" t="s">
        <v>40</v>
      </c>
      <c r="AM37" s="59" t="s">
        <v>40</v>
      </c>
      <c r="AN37" s="59" t="s">
        <v>40</v>
      </c>
      <c r="AO37" s="59" t="s">
        <v>40</v>
      </c>
      <c r="AP37" s="59" t="s">
        <v>40</v>
      </c>
      <c r="AQ37" s="59" t="s">
        <v>40</v>
      </c>
      <c r="AR37" s="59" t="s">
        <v>40</v>
      </c>
      <c r="AS37" s="59" t="s">
        <v>40</v>
      </c>
      <c r="AT37" s="59" t="s">
        <v>40</v>
      </c>
      <c r="AU37" s="59" t="s">
        <v>40</v>
      </c>
      <c r="AV37" s="63" t="s">
        <v>40</v>
      </c>
      <c r="AW37" s="60" t="s">
        <v>40</v>
      </c>
      <c r="AX37" s="61" t="s">
        <v>40</v>
      </c>
    </row>
    <row r="38" spans="2:50" ht="21" thickBot="1">
      <c r="B38" s="27"/>
      <c r="C38" s="37">
        <f>AVERAGE(C6:C36)</f>
        <v>82.58793032947445</v>
      </c>
      <c r="D38" s="38">
        <f>SUM(D6:D36)</f>
        <v>509</v>
      </c>
      <c r="E38" s="37">
        <f>AVERAGE(E6:E36)</f>
        <v>103.47114939865466</v>
      </c>
      <c r="F38" s="39"/>
      <c r="G38" s="40">
        <f>COUNT(K6:K37)</f>
        <v>28</v>
      </c>
      <c r="H38" s="41" t="s">
        <v>3</v>
      </c>
      <c r="I38" s="41"/>
      <c r="J38" s="41"/>
      <c r="K38" s="29">
        <f ca="1">IF(ISERROR(MATCH(#REF!,$Q$6:$Q$37,0)),"",OFFSET(K$51,MATCH(#REF!,$Q$6:$Q$37,0),0))</f>
      </c>
      <c r="L38" s="42">
        <f>AVERAGE(L6:L37)</f>
        <v>1.0079486084660019</v>
      </c>
      <c r="M38" s="28"/>
      <c r="N38" s="29"/>
      <c r="O38" s="30"/>
      <c r="P38" s="12"/>
      <c r="Q38" s="82" t="s">
        <v>40</v>
      </c>
      <c r="R38" s="83" t="s">
        <v>40</v>
      </c>
      <c r="S38" s="84" t="s">
        <v>40</v>
      </c>
      <c r="T38" s="84" t="s">
        <v>40</v>
      </c>
      <c r="U38" s="84" t="s">
        <v>40</v>
      </c>
      <c r="V38" s="84" t="s">
        <v>40</v>
      </c>
      <c r="W38" s="84" t="s">
        <v>40</v>
      </c>
      <c r="X38" s="84" t="s">
        <v>40</v>
      </c>
      <c r="Y38" s="84" t="s">
        <v>40</v>
      </c>
      <c r="Z38" s="84" t="s">
        <v>40</v>
      </c>
      <c r="AA38" s="84" t="s">
        <v>40</v>
      </c>
      <c r="AB38" s="84" t="s">
        <v>40</v>
      </c>
      <c r="AC38" s="84" t="s">
        <v>40</v>
      </c>
      <c r="AD38" s="84" t="s">
        <v>40</v>
      </c>
      <c r="AE38" s="84" t="s">
        <v>40</v>
      </c>
      <c r="AF38" s="84" t="s">
        <v>40</v>
      </c>
      <c r="AG38" s="84" t="s">
        <v>40</v>
      </c>
      <c r="AH38" s="84" t="s">
        <v>40</v>
      </c>
      <c r="AI38" s="84" t="s">
        <v>40</v>
      </c>
      <c r="AJ38" s="84" t="s">
        <v>40</v>
      </c>
      <c r="AK38" s="84" t="s">
        <v>40</v>
      </c>
      <c r="AL38" s="84" t="s">
        <v>40</v>
      </c>
      <c r="AM38" s="84" t="s">
        <v>40</v>
      </c>
      <c r="AN38" s="84" t="s">
        <v>40</v>
      </c>
      <c r="AO38" s="84" t="s">
        <v>40</v>
      </c>
      <c r="AP38" s="84" t="s">
        <v>40</v>
      </c>
      <c r="AQ38" s="84" t="s">
        <v>40</v>
      </c>
      <c r="AR38" s="84" t="s">
        <v>40</v>
      </c>
      <c r="AS38" s="84" t="s">
        <v>40</v>
      </c>
      <c r="AT38" s="84" t="s">
        <v>40</v>
      </c>
      <c r="AU38" s="84" t="s">
        <v>40</v>
      </c>
      <c r="AV38" s="85" t="s">
        <v>40</v>
      </c>
      <c r="AW38" s="86" t="s">
        <v>40</v>
      </c>
      <c r="AX38" s="87" t="s">
        <v>40</v>
      </c>
    </row>
    <row r="39" spans="2:50" ht="15" thickTop="1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88" t="s">
        <v>53</v>
      </c>
      <c r="R39" s="67"/>
      <c r="S39" s="67"/>
      <c r="T39" s="67"/>
      <c r="U39" s="67"/>
      <c r="V39" s="67"/>
      <c r="W39" s="67"/>
      <c r="X39" s="67"/>
      <c r="Y39" s="67"/>
      <c r="Z39" s="67"/>
      <c r="AA39" s="91" t="s">
        <v>52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98" t="s">
        <v>54</v>
      </c>
      <c r="AP39" s="67"/>
      <c r="AQ39" s="67"/>
      <c r="AR39" s="67"/>
      <c r="AS39" s="67"/>
      <c r="AT39" s="67"/>
      <c r="AU39" s="67"/>
      <c r="AV39" s="67"/>
      <c r="AW39" s="67"/>
      <c r="AX39" s="68"/>
    </row>
    <row r="40" spans="2:50" ht="20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99"/>
      <c r="Q40" s="89" t="s">
        <v>106</v>
      </c>
      <c r="R40" s="78"/>
      <c r="S40" s="70"/>
      <c r="T40" s="70"/>
      <c r="U40" s="70"/>
      <c r="V40" s="70"/>
      <c r="W40" s="70"/>
      <c r="X40" s="70"/>
      <c r="Y40" s="70"/>
      <c r="Z40" s="70"/>
      <c r="AA40" s="92" t="s">
        <v>139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t="s">
        <v>80</v>
      </c>
      <c r="AQ40" t="s">
        <v>0</v>
      </c>
      <c r="AR40" s="70" t="s">
        <v>81</v>
      </c>
      <c r="AS40" s="70"/>
      <c r="AT40" s="70"/>
      <c r="AU40" s="70"/>
      <c r="AV40" s="70"/>
      <c r="AW40" s="70"/>
      <c r="AX40" s="71"/>
    </row>
    <row r="41" spans="2:50" ht="13.5" customHeight="1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99"/>
      <c r="Q41" s="89" t="s">
        <v>107</v>
      </c>
      <c r="R41" s="78"/>
      <c r="S41" s="70"/>
      <c r="T41" s="70"/>
      <c r="U41" s="70"/>
      <c r="V41" s="70"/>
      <c r="W41" s="70"/>
      <c r="X41" s="70"/>
      <c r="Y41" s="70"/>
      <c r="Z41" s="70"/>
      <c r="AA41" s="92" t="s">
        <v>44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96">
        <v>41091</v>
      </c>
      <c r="AP41" s="96" t="s">
        <v>40</v>
      </c>
      <c r="AQ41" s="97">
        <v>92.35483870967742</v>
      </c>
      <c r="AR41" s="70">
        <v>31</v>
      </c>
      <c r="AS41" s="70"/>
      <c r="AT41" s="70"/>
      <c r="AU41" s="70"/>
      <c r="AV41" s="70"/>
      <c r="AW41" s="70"/>
      <c r="AX41" s="71"/>
    </row>
    <row r="42" spans="2:50" ht="12.75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5"/>
      <c r="P42" s="100"/>
      <c r="Q42" s="89" t="s">
        <v>43</v>
      </c>
      <c r="R42" s="78"/>
      <c r="S42" s="70"/>
      <c r="T42" s="70"/>
      <c r="U42" s="70"/>
      <c r="V42" s="70"/>
      <c r="W42" s="70"/>
      <c r="X42" s="70"/>
      <c r="Y42" s="70"/>
      <c r="Z42" s="70"/>
      <c r="AA42" s="92" t="s">
        <v>46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96">
        <v>41122</v>
      </c>
      <c r="AP42" s="96" t="s">
        <v>40</v>
      </c>
      <c r="AQ42" s="97">
        <v>81.80645161290323</v>
      </c>
      <c r="AR42" s="70">
        <v>31</v>
      </c>
      <c r="AS42" s="70"/>
      <c r="AT42" s="70"/>
      <c r="AU42" s="70"/>
      <c r="AV42" s="70"/>
      <c r="AW42" s="70"/>
      <c r="AX42" s="71"/>
    </row>
    <row r="43" spans="2:50" ht="12.75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5"/>
      <c r="P43" s="100"/>
      <c r="Q43" s="89" t="s">
        <v>45</v>
      </c>
      <c r="R43" s="78"/>
      <c r="S43" s="70"/>
      <c r="T43" s="70"/>
      <c r="U43" s="70"/>
      <c r="V43" s="70"/>
      <c r="W43" s="70"/>
      <c r="X43" s="70"/>
      <c r="Y43" s="70"/>
      <c r="Z43" s="70"/>
      <c r="AA43" s="92" t="s">
        <v>48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96">
        <v>41153</v>
      </c>
      <c r="AP43" s="96" t="s">
        <v>40</v>
      </c>
      <c r="AQ43" s="97">
        <v>85.36666666666666</v>
      </c>
      <c r="AR43" s="70">
        <v>32</v>
      </c>
      <c r="AS43" s="70"/>
      <c r="AT43" s="70"/>
      <c r="AU43" s="70"/>
      <c r="AV43" s="70"/>
      <c r="AW43" s="70"/>
      <c r="AX43" s="71"/>
    </row>
    <row r="44" spans="2:50" ht="12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5"/>
      <c r="P44" s="100"/>
      <c r="Q44" s="89" t="s">
        <v>47</v>
      </c>
      <c r="R44" s="78"/>
      <c r="S44" s="70"/>
      <c r="T44" s="70"/>
      <c r="U44" s="70"/>
      <c r="V44" s="70"/>
      <c r="W44" s="70"/>
      <c r="X44" s="70"/>
      <c r="Y44" s="70"/>
      <c r="Z44" s="70"/>
      <c r="AA44" s="92" t="s">
        <v>108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96">
        <v>41183</v>
      </c>
      <c r="AP44" s="96" t="s">
        <v>40</v>
      </c>
      <c r="AQ44" s="97">
        <v>81.64516129032258</v>
      </c>
      <c r="AR44" s="70">
        <v>30</v>
      </c>
      <c r="AS44" s="70"/>
      <c r="AT44" s="70"/>
      <c r="AU44" s="70"/>
      <c r="AV44" s="70"/>
      <c r="AW44" s="70"/>
      <c r="AX44" s="71"/>
    </row>
    <row r="45" spans="2:50" ht="12.75">
      <c r="B45" s="69" t="str">
        <f>CONCATENATE("CV for ",MID(B3,15,50))</f>
        <v>CV for June 2014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5"/>
      <c r="P45" s="100"/>
      <c r="Q45" s="89">
        <v>0</v>
      </c>
      <c r="R45" s="78"/>
      <c r="S45" s="70"/>
      <c r="T45" s="70"/>
      <c r="U45" s="70"/>
      <c r="V45" s="70"/>
      <c r="W45" s="70"/>
      <c r="X45" s="70"/>
      <c r="Y45" s="70"/>
      <c r="Z45" s="70"/>
      <c r="AA45" s="92" t="s">
        <v>110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96">
        <v>41214</v>
      </c>
      <c r="AP45" s="96" t="s">
        <v>40</v>
      </c>
      <c r="AQ45" s="97">
        <v>88.33333333333333</v>
      </c>
      <c r="AR45" s="70">
        <v>30</v>
      </c>
      <c r="AS45" s="70"/>
      <c r="AT45" s="70"/>
      <c r="AU45" s="70"/>
      <c r="AV45" s="70"/>
      <c r="AW45" s="70"/>
      <c r="AX45" s="71"/>
    </row>
    <row r="46" spans="2:50" ht="12.75">
      <c r="B46" s="69" t="str">
        <f>CONCATENATE("CV 6rot. per ",MID(B3,15,50))</f>
        <v>CV 6rot. per June 2014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89" t="s">
        <v>49</v>
      </c>
      <c r="R46" s="78"/>
      <c r="S46" s="70"/>
      <c r="T46" s="70"/>
      <c r="U46" s="70"/>
      <c r="V46" s="70"/>
      <c r="W46" s="70"/>
      <c r="X46" s="70"/>
      <c r="Y46" s="70"/>
      <c r="Z46" s="70"/>
      <c r="AA46" s="92" t="s">
        <v>112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96">
        <v>41244</v>
      </c>
      <c r="AP46" s="96" t="s">
        <v>40</v>
      </c>
      <c r="AQ46" s="97">
        <v>60.45161290322581</v>
      </c>
      <c r="AR46" s="70">
        <v>29</v>
      </c>
      <c r="AS46" s="70"/>
      <c r="AT46" s="70"/>
      <c r="AU46" s="70"/>
      <c r="AV46" s="70"/>
      <c r="AW46" s="70"/>
      <c r="AX46" s="71"/>
    </row>
    <row r="47" spans="2:50" ht="12.75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89" t="s">
        <v>109</v>
      </c>
      <c r="R47" s="78"/>
      <c r="S47" s="70"/>
      <c r="T47" s="70"/>
      <c r="U47" s="70"/>
      <c r="V47" s="70"/>
      <c r="W47" s="70"/>
      <c r="X47" s="70"/>
      <c r="Y47" s="70"/>
      <c r="Z47" s="70"/>
      <c r="AA47" s="92" t="s">
        <v>50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96">
        <v>41275</v>
      </c>
      <c r="AP47" s="96" t="s">
        <v>40</v>
      </c>
      <c r="AQ47" s="97">
        <v>83.30980898134125</v>
      </c>
      <c r="AR47" s="70">
        <v>31</v>
      </c>
      <c r="AS47" s="70"/>
      <c r="AT47" s="70"/>
      <c r="AU47" s="70"/>
      <c r="AV47" s="70"/>
      <c r="AW47" s="70"/>
      <c r="AX47" s="71"/>
    </row>
    <row r="48" spans="2:50" ht="12.75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89" t="s">
        <v>111</v>
      </c>
      <c r="R48" s="78"/>
      <c r="S48" s="70"/>
      <c r="T48" s="70"/>
      <c r="U48" s="70"/>
      <c r="V48" s="70"/>
      <c r="W48" s="70"/>
      <c r="X48" s="70"/>
      <c r="Y48" s="70"/>
      <c r="Z48" s="70"/>
      <c r="AA48" s="92" t="s">
        <v>114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96">
        <v>41306</v>
      </c>
      <c r="AP48" s="96" t="s">
        <v>40</v>
      </c>
      <c r="AQ48" s="97">
        <v>49.45426139570046</v>
      </c>
      <c r="AR48" s="70">
        <v>31</v>
      </c>
      <c r="AS48" s="70"/>
      <c r="AT48" s="70"/>
      <c r="AU48" s="70"/>
      <c r="AV48" s="70"/>
      <c r="AW48" s="70"/>
      <c r="AX48" s="71"/>
    </row>
    <row r="49" spans="2:50" ht="12.75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89" t="s">
        <v>113</v>
      </c>
      <c r="R49" s="78"/>
      <c r="S49" s="70"/>
      <c r="T49" s="70"/>
      <c r="U49" s="70"/>
      <c r="V49" s="70"/>
      <c r="W49" s="70"/>
      <c r="X49" s="70"/>
      <c r="Y49" s="70"/>
      <c r="Z49" s="70"/>
      <c r="AA49" s="92" t="s">
        <v>116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96">
        <v>41334</v>
      </c>
      <c r="AP49" s="96" t="s">
        <v>40</v>
      </c>
      <c r="AQ49" s="97">
        <v>60.77616017547706</v>
      </c>
      <c r="AR49" s="70">
        <v>30</v>
      </c>
      <c r="AS49" s="70"/>
      <c r="AT49" s="70"/>
      <c r="AU49" s="70"/>
      <c r="AV49" s="70"/>
      <c r="AW49" s="70"/>
      <c r="AX49" s="71"/>
    </row>
    <row r="50" spans="2:50" ht="12.75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89">
        <v>0</v>
      </c>
      <c r="R50" s="78"/>
      <c r="S50" s="70"/>
      <c r="T50" s="70"/>
      <c r="U50" s="70"/>
      <c r="V50" s="70"/>
      <c r="W50" s="70"/>
      <c r="X50" s="70"/>
      <c r="Y50" s="70"/>
      <c r="Z50" s="70"/>
      <c r="AA50" s="92" t="s">
        <v>118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96">
        <v>41365</v>
      </c>
      <c r="AP50" s="96" t="s">
        <v>40</v>
      </c>
      <c r="AQ50" s="97">
        <v>93.22092478452583</v>
      </c>
      <c r="AR50" s="70">
        <v>32</v>
      </c>
      <c r="AS50" s="70"/>
      <c r="AT50" s="70"/>
      <c r="AU50" s="70"/>
      <c r="AV50" s="70"/>
      <c r="AW50" s="70"/>
      <c r="AX50" s="71"/>
    </row>
    <row r="51" spans="2:50" ht="12.75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89" t="s">
        <v>115</v>
      </c>
      <c r="R51" s="78"/>
      <c r="S51" s="70"/>
      <c r="T51" s="70"/>
      <c r="U51" s="70"/>
      <c r="V51" s="70"/>
      <c r="W51" s="70"/>
      <c r="X51" s="70"/>
      <c r="Y51" s="70"/>
      <c r="Z51" s="70"/>
      <c r="AA51" s="92" t="s">
        <v>120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96">
        <v>41395</v>
      </c>
      <c r="AP51" s="96" t="s">
        <v>40</v>
      </c>
      <c r="AQ51" s="97">
        <v>98.35501144128428</v>
      </c>
      <c r="AR51" s="70">
        <v>33</v>
      </c>
      <c r="AS51" s="70"/>
      <c r="AT51" s="70"/>
      <c r="AU51" s="70"/>
      <c r="AV51" s="70"/>
      <c r="AW51" s="70"/>
      <c r="AX51" s="71"/>
    </row>
    <row r="52" spans="2:50" ht="12.75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89" t="s">
        <v>117</v>
      </c>
      <c r="R52" s="78"/>
      <c r="S52" s="70"/>
      <c r="T52" s="70"/>
      <c r="U52" s="70"/>
      <c r="V52" s="70"/>
      <c r="W52" s="70"/>
      <c r="X52" s="70"/>
      <c r="Y52" s="70"/>
      <c r="Z52" s="70"/>
      <c r="AA52" s="92" t="s">
        <v>122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96">
        <v>41426</v>
      </c>
      <c r="AP52" s="96" t="s">
        <v>40</v>
      </c>
      <c r="AQ52" s="97">
        <v>61.73739751257065</v>
      </c>
      <c r="AR52" s="70">
        <v>32</v>
      </c>
      <c r="AS52" s="70"/>
      <c r="AT52" s="70"/>
      <c r="AU52" s="70"/>
      <c r="AV52" s="70"/>
      <c r="AW52" s="70"/>
      <c r="AX52" s="71"/>
    </row>
    <row r="53" spans="2:50" ht="12.7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89" t="s">
        <v>119</v>
      </c>
      <c r="R53" s="78"/>
      <c r="S53" s="70"/>
      <c r="T53" s="70"/>
      <c r="U53" s="70"/>
      <c r="V53" s="70"/>
      <c r="W53" s="70"/>
      <c r="X53" s="70"/>
      <c r="Y53" s="70"/>
      <c r="Z53" s="70"/>
      <c r="AA53" s="92" t="s">
        <v>124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96">
        <v>41456</v>
      </c>
      <c r="AP53" s="96" t="s">
        <v>40</v>
      </c>
      <c r="AQ53" s="97">
        <v>65.87164151817424</v>
      </c>
      <c r="AR53" s="70">
        <v>28</v>
      </c>
      <c r="AS53" s="70"/>
      <c r="AT53" s="70"/>
      <c r="AU53" s="70"/>
      <c r="AV53" s="70"/>
      <c r="AW53" s="70"/>
      <c r="AX53" s="71"/>
    </row>
    <row r="54" spans="2:50" ht="12.7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89" t="s">
        <v>121</v>
      </c>
      <c r="R54" s="78"/>
      <c r="S54" s="70"/>
      <c r="T54" s="70"/>
      <c r="U54" s="70"/>
      <c r="V54" s="70"/>
      <c r="W54" s="70"/>
      <c r="X54" s="70"/>
      <c r="Y54" s="70"/>
      <c r="Z54" s="70"/>
      <c r="AA54" s="92" t="s">
        <v>125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96">
        <v>41487</v>
      </c>
      <c r="AP54" s="96" t="s">
        <v>40</v>
      </c>
      <c r="AQ54" s="97">
        <v>65.80674470604926</v>
      </c>
      <c r="AR54" s="70">
        <v>31</v>
      </c>
      <c r="AS54" s="70"/>
      <c r="AT54" s="70"/>
      <c r="AU54" s="70"/>
      <c r="AV54" s="70"/>
      <c r="AW54" s="70"/>
      <c r="AX54" s="71"/>
    </row>
    <row r="55" spans="2:50" ht="12.75"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89" t="s">
        <v>123</v>
      </c>
      <c r="R55" s="78"/>
      <c r="S55" s="70"/>
      <c r="T55" s="70"/>
      <c r="U55" s="70"/>
      <c r="V55" s="70"/>
      <c r="W55" s="70"/>
      <c r="X55" s="70"/>
      <c r="Y55" s="70"/>
      <c r="Z55" s="70"/>
      <c r="AA55" s="92" t="s">
        <v>126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96">
        <v>41518</v>
      </c>
      <c r="AP55" s="96" t="s">
        <v>40</v>
      </c>
      <c r="AQ55" s="97">
        <v>33.705766058207935</v>
      </c>
      <c r="AR55" s="70">
        <v>28</v>
      </c>
      <c r="AS55" s="70"/>
      <c r="AT55" s="70"/>
      <c r="AU55" s="70"/>
      <c r="AV55" s="70"/>
      <c r="AW55" s="70"/>
      <c r="AX55" s="71"/>
    </row>
    <row r="56" spans="2:50" ht="12.75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  <c r="Q56" s="89" t="s">
        <v>113</v>
      </c>
      <c r="R56" s="78"/>
      <c r="S56" s="70"/>
      <c r="T56" s="70"/>
      <c r="U56" s="70"/>
      <c r="V56" s="70"/>
      <c r="W56" s="70"/>
      <c r="X56" s="70"/>
      <c r="Y56" s="70"/>
      <c r="Z56" s="70"/>
      <c r="AA56" s="92" t="s">
        <v>128</v>
      </c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96">
        <v>41548</v>
      </c>
      <c r="AP56" s="96" t="s">
        <v>40</v>
      </c>
      <c r="AQ56" s="97">
        <v>99.03213504507909</v>
      </c>
      <c r="AR56" s="70">
        <v>28</v>
      </c>
      <c r="AS56" s="70"/>
      <c r="AT56" s="70"/>
      <c r="AU56" s="70"/>
      <c r="AV56" s="70"/>
      <c r="AW56" s="70"/>
      <c r="AX56" s="71"/>
    </row>
    <row r="57" spans="2:50" ht="12.75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89">
        <v>0</v>
      </c>
      <c r="R57" s="78"/>
      <c r="S57" s="70"/>
      <c r="T57" s="70"/>
      <c r="U57" s="70"/>
      <c r="V57" s="70"/>
      <c r="W57" s="70"/>
      <c r="X57" s="70"/>
      <c r="Y57" s="70"/>
      <c r="Z57" s="70"/>
      <c r="AA57" s="92" t="s">
        <v>130</v>
      </c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96">
        <v>41579</v>
      </c>
      <c r="AP57" s="96" t="s">
        <v>40</v>
      </c>
      <c r="AQ57" s="97">
        <v>104.28399203955085</v>
      </c>
      <c r="AR57" s="70">
        <v>29</v>
      </c>
      <c r="AS57" s="70"/>
      <c r="AT57" s="70"/>
      <c r="AU57" s="70"/>
      <c r="AV57" s="70"/>
      <c r="AW57" s="70"/>
      <c r="AX57" s="71"/>
    </row>
    <row r="58" spans="2:50" ht="12.7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89" t="s">
        <v>127</v>
      </c>
      <c r="R58" s="78"/>
      <c r="S58" s="70"/>
      <c r="T58" s="70"/>
      <c r="U58" s="70"/>
      <c r="V58" s="70"/>
      <c r="W58" s="70"/>
      <c r="X58" s="70"/>
      <c r="Y58" s="70"/>
      <c r="Z58" s="70"/>
      <c r="AA58" s="92" t="s">
        <v>40</v>
      </c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96">
        <v>41609</v>
      </c>
      <c r="AP58" s="96" t="s">
        <v>40</v>
      </c>
      <c r="AQ58" s="97">
        <v>101.57940821315681</v>
      </c>
      <c r="AR58" s="70">
        <v>29</v>
      </c>
      <c r="AS58" s="70"/>
      <c r="AT58" s="70"/>
      <c r="AU58" s="70"/>
      <c r="AV58" s="70"/>
      <c r="AW58" s="70"/>
      <c r="AX58" s="71"/>
    </row>
    <row r="59" spans="2:50" ht="12.75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89" t="s">
        <v>129</v>
      </c>
      <c r="R59" s="78"/>
      <c r="S59" s="70"/>
      <c r="T59" s="70"/>
      <c r="U59" s="70"/>
      <c r="V59" s="70"/>
      <c r="W59" s="70"/>
      <c r="X59" s="70"/>
      <c r="Y59" s="70"/>
      <c r="Z59" s="70"/>
      <c r="AA59" s="92" t="s">
        <v>40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96">
        <v>41640</v>
      </c>
      <c r="AP59" s="96" t="s">
        <v>82</v>
      </c>
      <c r="AQ59" s="97">
        <v>104.13883357145174</v>
      </c>
      <c r="AR59" s="70">
        <v>32</v>
      </c>
      <c r="AS59" s="70"/>
      <c r="AT59" s="70"/>
      <c r="AU59" s="70"/>
      <c r="AV59" s="70"/>
      <c r="AW59" s="70"/>
      <c r="AX59" s="71"/>
    </row>
    <row r="60" spans="2:50" ht="12.75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89" t="s">
        <v>131</v>
      </c>
      <c r="R60" s="78"/>
      <c r="S60" s="70"/>
      <c r="T60" s="70"/>
      <c r="U60" s="70"/>
      <c r="V60" s="70"/>
      <c r="W60" s="70"/>
      <c r="X60" s="70"/>
      <c r="Y60" s="70"/>
      <c r="Z60" s="70"/>
      <c r="AA60" s="92" t="s">
        <v>40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96">
        <v>41671</v>
      </c>
      <c r="AP60" s="96" t="s">
        <v>82</v>
      </c>
      <c r="AQ60" s="97">
        <v>131.87700384341872</v>
      </c>
      <c r="AR60" s="70">
        <v>32</v>
      </c>
      <c r="AS60" s="70"/>
      <c r="AT60" s="70"/>
      <c r="AU60" s="70"/>
      <c r="AV60" s="70"/>
      <c r="AW60" s="70"/>
      <c r="AX60" s="71"/>
    </row>
    <row r="61" spans="2:50" ht="12.75"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89" t="s">
        <v>132</v>
      </c>
      <c r="R61" s="78"/>
      <c r="S61" s="70"/>
      <c r="T61" s="70"/>
      <c r="U61" s="70"/>
      <c r="V61" s="70"/>
      <c r="W61" s="70"/>
      <c r="X61" s="70"/>
      <c r="Y61" s="70"/>
      <c r="Z61" s="70"/>
      <c r="AA61" s="92" t="s">
        <v>40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96">
        <v>41699</v>
      </c>
      <c r="AP61" s="96" t="s">
        <v>82</v>
      </c>
      <c r="AQ61" s="97">
        <v>97.30094760581159</v>
      </c>
      <c r="AR61" s="70">
        <v>29</v>
      </c>
      <c r="AS61" s="70"/>
      <c r="AT61" s="70"/>
      <c r="AU61" s="70"/>
      <c r="AV61" s="70"/>
      <c r="AW61" s="70"/>
      <c r="AX61" s="71"/>
    </row>
    <row r="62" spans="2:50" ht="12.75"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89" t="s">
        <v>133</v>
      </c>
      <c r="R62" s="78"/>
      <c r="S62" s="70"/>
      <c r="T62" s="70"/>
      <c r="U62" s="70"/>
      <c r="V62" s="70"/>
      <c r="W62" s="70"/>
      <c r="X62" s="70"/>
      <c r="Y62" s="70"/>
      <c r="Z62" s="70"/>
      <c r="AA62" s="92" t="s">
        <v>40</v>
      </c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96">
        <v>41730</v>
      </c>
      <c r="AP62" s="96" t="s">
        <v>82</v>
      </c>
      <c r="AQ62" s="97">
        <v>103.83914870906177</v>
      </c>
      <c r="AR62" s="70">
        <v>29</v>
      </c>
      <c r="AS62" s="70"/>
      <c r="AT62" s="70"/>
      <c r="AU62" s="70"/>
      <c r="AV62" s="70"/>
      <c r="AW62" s="70"/>
      <c r="AX62" s="71"/>
    </row>
    <row r="63" spans="2:50" ht="12.75"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89" t="s">
        <v>134</v>
      </c>
      <c r="R63" s="78"/>
      <c r="S63" s="70"/>
      <c r="T63" s="70"/>
      <c r="U63" s="70"/>
      <c r="V63" s="70"/>
      <c r="W63" s="70"/>
      <c r="X63" s="70"/>
      <c r="Y63" s="70"/>
      <c r="Z63" s="70"/>
      <c r="AA63" s="92" t="s">
        <v>40</v>
      </c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96">
        <v>41760</v>
      </c>
      <c r="AP63" s="96" t="s">
        <v>82</v>
      </c>
      <c r="AQ63" s="97">
        <v>94.57974182058996</v>
      </c>
      <c r="AR63" s="70">
        <v>29</v>
      </c>
      <c r="AS63" s="70"/>
      <c r="AT63" s="70"/>
      <c r="AU63" s="70"/>
      <c r="AV63" s="70"/>
      <c r="AW63" s="70"/>
      <c r="AX63" s="71"/>
    </row>
    <row r="64" spans="2:50" ht="12.7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89" t="s">
        <v>40</v>
      </c>
      <c r="R64" s="78"/>
      <c r="S64" s="70"/>
      <c r="T64" s="70"/>
      <c r="U64" s="70"/>
      <c r="V64" s="70"/>
      <c r="W64" s="70"/>
      <c r="X64" s="70"/>
      <c r="Y64" s="70"/>
      <c r="Z64" s="70"/>
      <c r="AA64" s="92" t="s">
        <v>40</v>
      </c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96">
        <v>41791</v>
      </c>
      <c r="AP64" s="96" t="s">
        <v>82</v>
      </c>
      <c r="AQ64" s="97">
        <v>82.58793032947445</v>
      </c>
      <c r="AR64" s="70">
        <v>28</v>
      </c>
      <c r="AS64" s="70"/>
      <c r="AT64" s="70"/>
      <c r="AU64" s="70"/>
      <c r="AV64" s="70"/>
      <c r="AW64" s="70"/>
      <c r="AX64" s="71"/>
    </row>
    <row r="65" spans="2:50" ht="12.75"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89" t="s">
        <v>40</v>
      </c>
      <c r="R65" s="78"/>
      <c r="S65" s="70"/>
      <c r="T65" s="70"/>
      <c r="U65" s="70"/>
      <c r="V65" s="70"/>
      <c r="W65" s="70"/>
      <c r="X65" s="70"/>
      <c r="Y65" s="70"/>
      <c r="Z65" s="70"/>
      <c r="AA65" s="92" t="s">
        <v>40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94" t="s">
        <v>83</v>
      </c>
      <c r="AP65" s="70"/>
      <c r="AQ65" s="70"/>
      <c r="AR65" s="70"/>
      <c r="AS65" s="70"/>
      <c r="AT65" s="70"/>
      <c r="AU65" s="70"/>
      <c r="AV65" s="70"/>
      <c r="AW65" s="70"/>
      <c r="AX65" s="71"/>
    </row>
    <row r="66" spans="2:50" ht="12.75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89" t="s">
        <v>40</v>
      </c>
      <c r="R66" s="78"/>
      <c r="S66" s="70"/>
      <c r="T66" s="70"/>
      <c r="U66" s="70"/>
      <c r="V66" s="70"/>
      <c r="W66" s="70"/>
      <c r="X66" s="70"/>
      <c r="Y66" s="70"/>
      <c r="Z66" s="70"/>
      <c r="AA66" s="92" t="s">
        <v>40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94"/>
      <c r="AP66" s="70"/>
      <c r="AQ66" s="70"/>
      <c r="AR66" s="70"/>
      <c r="AS66" s="70"/>
      <c r="AT66" s="70"/>
      <c r="AU66" s="70"/>
      <c r="AV66" s="70"/>
      <c r="AW66" s="70"/>
      <c r="AX66" s="71"/>
    </row>
    <row r="67" spans="2:50" ht="12.75"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89" t="s">
        <v>40</v>
      </c>
      <c r="R67" s="70"/>
      <c r="S67" s="70"/>
      <c r="T67" s="70"/>
      <c r="U67" s="70"/>
      <c r="V67" s="70"/>
      <c r="W67" s="70"/>
      <c r="X67" s="70"/>
      <c r="Y67" s="70"/>
      <c r="Z67" s="70"/>
      <c r="AA67" s="92" t="s">
        <v>40</v>
      </c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94"/>
      <c r="AP67" s="70"/>
      <c r="AQ67" s="70"/>
      <c r="AR67" s="70"/>
      <c r="AS67" s="70"/>
      <c r="AT67" s="70"/>
      <c r="AU67" s="70"/>
      <c r="AV67" s="70"/>
      <c r="AW67" s="70"/>
      <c r="AX67" s="71"/>
    </row>
    <row r="68" spans="2:50" ht="15.75"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  <c r="Q68" s="89" t="s">
        <v>40</v>
      </c>
      <c r="R68" s="70"/>
      <c r="S68" s="70"/>
      <c r="T68" s="70"/>
      <c r="U68" s="70"/>
      <c r="V68" s="70"/>
      <c r="W68" s="70"/>
      <c r="X68" s="70"/>
      <c r="Y68" s="70"/>
      <c r="Z68" s="70"/>
      <c r="AA68" s="92" t="s">
        <v>40</v>
      </c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94"/>
      <c r="AP68" s="70"/>
      <c r="AQ68" s="70"/>
      <c r="AR68" s="70"/>
      <c r="AS68" s="70"/>
      <c r="AT68" s="70"/>
      <c r="AU68" s="76" t="s">
        <v>135</v>
      </c>
      <c r="AV68" s="70"/>
      <c r="AW68" s="70"/>
      <c r="AX68" s="71"/>
    </row>
    <row r="69" spans="2:50" ht="16.5" thickBot="1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90" t="s">
        <v>40</v>
      </c>
      <c r="R69" s="79"/>
      <c r="S69" s="73"/>
      <c r="T69" s="73"/>
      <c r="U69" s="73"/>
      <c r="V69" s="73"/>
      <c r="W69" s="73"/>
      <c r="X69" s="73"/>
      <c r="Y69" s="73"/>
      <c r="Z69" s="73"/>
      <c r="AA69" s="93" t="s">
        <v>136</v>
      </c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95"/>
      <c r="AP69" s="73"/>
      <c r="AQ69" s="73"/>
      <c r="AR69" s="73"/>
      <c r="AS69" s="73"/>
      <c r="AT69" s="73"/>
      <c r="AU69" s="77" t="s">
        <v>51</v>
      </c>
      <c r="AV69" s="73"/>
      <c r="AW69" s="73"/>
      <c r="AX69" s="74"/>
    </row>
    <row r="70" spans="40:50" ht="12.75"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</row>
    <row r="72" spans="40:50" ht="12.75"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100" ht="12.75">
      <c r="AD100" s="64">
        <f>IF(LEFT(S100,11)="IA. H-alpha","x","")</f>
      </c>
    </row>
    <row r="101" ht="12.75">
      <c r="AD101" s="64">
        <f>IF(AD100="x","x",IF(LEFT(S101,11)="IA. H-alpha","x",""))</f>
      </c>
    </row>
    <row r="102" ht="12.75">
      <c r="AD102" s="64">
        <f aca="true" t="shared" si="0" ref="AD102:AD165">IF(AD101="x","x",IF(LEFT(S102,11)="IA. H-alpha","x",""))</f>
      </c>
    </row>
    <row r="103" ht="12.75">
      <c r="AD103" s="64">
        <f t="shared" si="0"/>
      </c>
    </row>
    <row r="104" ht="12.75">
      <c r="AD104" s="64">
        <f t="shared" si="0"/>
      </c>
    </row>
    <row r="105" ht="12.75">
      <c r="AD105" s="64">
        <f t="shared" si="0"/>
      </c>
    </row>
    <row r="106" ht="12.75">
      <c r="AD106" s="64">
        <f t="shared" si="0"/>
      </c>
    </row>
    <row r="107" ht="12.75">
      <c r="AD107" s="64">
        <f t="shared" si="0"/>
      </c>
    </row>
    <row r="108" ht="12.75">
      <c r="AD108" s="64">
        <f t="shared" si="0"/>
      </c>
    </row>
    <row r="109" ht="12.75">
      <c r="AD109" s="64">
        <f t="shared" si="0"/>
      </c>
    </row>
    <row r="110" ht="12.75">
      <c r="AD110" s="64">
        <f t="shared" si="0"/>
      </c>
    </row>
    <row r="111" ht="12.75">
      <c r="AD111" s="64">
        <f t="shared" si="0"/>
      </c>
    </row>
    <row r="112" ht="12.75">
      <c r="AD112" s="64">
        <f t="shared" si="0"/>
      </c>
    </row>
    <row r="113" ht="12.75">
      <c r="AD113" s="64">
        <f t="shared" si="0"/>
      </c>
    </row>
    <row r="114" ht="12.75">
      <c r="AD114" s="64">
        <f t="shared" si="0"/>
      </c>
    </row>
    <row r="115" ht="12.75">
      <c r="AD115" s="64">
        <f t="shared" si="0"/>
      </c>
    </row>
    <row r="116" ht="12.75">
      <c r="AD116" s="64">
        <f t="shared" si="0"/>
      </c>
    </row>
    <row r="117" ht="12.75">
      <c r="AD117" s="64">
        <f t="shared" si="0"/>
      </c>
    </row>
    <row r="118" ht="12.75">
      <c r="AD118" s="64">
        <f t="shared" si="0"/>
      </c>
    </row>
    <row r="119" ht="12.75">
      <c r="AD119" s="64">
        <f t="shared" si="0"/>
      </c>
    </row>
    <row r="120" ht="12.75">
      <c r="AD120" s="64">
        <f t="shared" si="0"/>
      </c>
    </row>
    <row r="121" ht="12.75">
      <c r="AD121" s="64">
        <f t="shared" si="0"/>
      </c>
    </row>
    <row r="122" ht="12.75">
      <c r="AD122" s="64">
        <f t="shared" si="0"/>
      </c>
    </row>
    <row r="123" ht="12.75">
      <c r="AD123" s="64">
        <f t="shared" si="0"/>
      </c>
    </row>
    <row r="124" ht="12.75">
      <c r="AD124" s="64">
        <f t="shared" si="0"/>
      </c>
    </row>
    <row r="125" ht="12.75">
      <c r="AD125" s="64">
        <f t="shared" si="0"/>
      </c>
    </row>
    <row r="126" ht="12.75">
      <c r="AD126" s="64">
        <f t="shared" si="0"/>
      </c>
    </row>
    <row r="127" ht="12.75">
      <c r="AD127" s="64">
        <f t="shared" si="0"/>
      </c>
    </row>
    <row r="128" ht="12.75">
      <c r="AD128" s="64">
        <f t="shared" si="0"/>
      </c>
    </row>
    <row r="129" ht="12.75">
      <c r="AD129" s="64">
        <f t="shared" si="0"/>
      </c>
    </row>
    <row r="130" ht="12.75">
      <c r="AD130" s="64">
        <f t="shared" si="0"/>
      </c>
    </row>
    <row r="131" ht="12.75">
      <c r="AD131" s="64">
        <f t="shared" si="0"/>
      </c>
    </row>
    <row r="132" ht="12.75">
      <c r="AD132" s="64">
        <f t="shared" si="0"/>
      </c>
    </row>
    <row r="133" ht="12.75">
      <c r="AD133" s="64">
        <f t="shared" si="0"/>
      </c>
    </row>
    <row r="134" ht="12.75">
      <c r="AD134" s="64">
        <f t="shared" si="0"/>
      </c>
    </row>
    <row r="135" ht="12.75">
      <c r="AD135" s="64">
        <f t="shared" si="0"/>
      </c>
    </row>
    <row r="136" ht="12.75">
      <c r="AD136" s="64">
        <f t="shared" si="0"/>
      </c>
    </row>
    <row r="137" ht="12.75">
      <c r="AD137" s="64">
        <f t="shared" si="0"/>
      </c>
    </row>
    <row r="138" ht="12.75">
      <c r="AD138" s="64">
        <f t="shared" si="0"/>
      </c>
    </row>
    <row r="139" ht="12.75">
      <c r="AD139" s="64">
        <f t="shared" si="0"/>
      </c>
    </row>
    <row r="140" ht="12.75">
      <c r="AD140" s="64">
        <f t="shared" si="0"/>
      </c>
    </row>
    <row r="141" ht="12.75">
      <c r="AD141" s="64">
        <f t="shared" si="0"/>
      </c>
    </row>
    <row r="142" ht="12.75">
      <c r="AD142" s="64">
        <f t="shared" si="0"/>
      </c>
    </row>
    <row r="143" ht="12.75">
      <c r="AD143" s="64">
        <f t="shared" si="0"/>
      </c>
    </row>
    <row r="144" ht="12.75">
      <c r="AD144" s="64">
        <f t="shared" si="0"/>
      </c>
    </row>
    <row r="145" ht="12.75">
      <c r="AD145" s="64">
        <f t="shared" si="0"/>
      </c>
    </row>
    <row r="146" ht="12.75">
      <c r="AD146" s="64">
        <f t="shared" si="0"/>
      </c>
    </row>
    <row r="147" ht="12.75">
      <c r="AD147" s="64">
        <f t="shared" si="0"/>
      </c>
    </row>
    <row r="148" ht="12.75">
      <c r="AD148" s="64">
        <f t="shared" si="0"/>
      </c>
    </row>
    <row r="149" ht="12.75">
      <c r="AD149" s="64">
        <f t="shared" si="0"/>
      </c>
    </row>
    <row r="150" ht="12.75">
      <c r="AD150" s="64">
        <f t="shared" si="0"/>
      </c>
    </row>
    <row r="151" ht="12.75">
      <c r="AD151" s="64">
        <f t="shared" si="0"/>
      </c>
    </row>
    <row r="152" ht="12.75">
      <c r="AD152" s="64">
        <f t="shared" si="0"/>
      </c>
    </row>
    <row r="153" ht="12.75">
      <c r="AD153" s="64">
        <f t="shared" si="0"/>
      </c>
    </row>
    <row r="154" ht="12.75">
      <c r="AD154" s="64">
        <f t="shared" si="0"/>
      </c>
    </row>
    <row r="155" ht="12.75">
      <c r="AD155" s="64">
        <f t="shared" si="0"/>
      </c>
    </row>
    <row r="156" ht="12.75">
      <c r="AD156" s="64">
        <f t="shared" si="0"/>
      </c>
    </row>
    <row r="157" ht="12.75">
      <c r="AD157" s="64">
        <f t="shared" si="0"/>
      </c>
    </row>
    <row r="158" ht="12.75">
      <c r="AD158" s="64">
        <f t="shared" si="0"/>
      </c>
    </row>
    <row r="159" ht="12.75">
      <c r="AD159" s="64">
        <f t="shared" si="0"/>
      </c>
    </row>
    <row r="160" ht="12.75">
      <c r="AD160" s="64">
        <f t="shared" si="0"/>
      </c>
    </row>
    <row r="161" ht="12.75">
      <c r="AD161" s="64">
        <f t="shared" si="0"/>
      </c>
    </row>
    <row r="162" ht="12.75">
      <c r="AD162" s="64">
        <f t="shared" si="0"/>
      </c>
    </row>
    <row r="163" ht="12.75">
      <c r="AD163" s="64">
        <f t="shared" si="0"/>
      </c>
    </row>
    <row r="164" ht="12.75">
      <c r="AD164" s="64">
        <f t="shared" si="0"/>
      </c>
    </row>
    <row r="165" ht="12.75">
      <c r="AD165" s="64">
        <f t="shared" si="0"/>
      </c>
    </row>
    <row r="166" ht="12.75">
      <c r="AD166" s="64">
        <f aca="true" t="shared" si="1" ref="AD166:AD175">IF(AD165="x","x",IF(LEFT(S166,11)="IA. H-alpha","x",""))</f>
      </c>
    </row>
    <row r="167" ht="12.75">
      <c r="AD167" s="64">
        <f t="shared" si="1"/>
      </c>
    </row>
    <row r="168" ht="12.75">
      <c r="AD168" s="64">
        <f t="shared" si="1"/>
      </c>
    </row>
    <row r="169" ht="12.75">
      <c r="AD169" s="64">
        <f t="shared" si="1"/>
      </c>
    </row>
    <row r="170" ht="12.75">
      <c r="AD170" s="64">
        <f t="shared" si="1"/>
      </c>
    </row>
    <row r="171" ht="12.75">
      <c r="AD171" s="64">
        <f t="shared" si="1"/>
      </c>
    </row>
    <row r="172" ht="12.75">
      <c r="AD172" s="64">
        <f t="shared" si="1"/>
      </c>
    </row>
    <row r="173" ht="12.75">
      <c r="AD173" s="64">
        <f t="shared" si="1"/>
      </c>
    </row>
    <row r="174" ht="12.75">
      <c r="AD174" s="64">
        <f t="shared" si="1"/>
      </c>
    </row>
    <row r="175" ht="12.75">
      <c r="AD175" s="64">
        <f t="shared" si="1"/>
      </c>
    </row>
  </sheetData>
  <printOptions horizontalCentered="1"/>
  <pageMargins left="0.49" right="0.46" top="0.41" bottom="0.4" header="0.29" footer="0.27"/>
  <pageSetup fitToHeight="2" fitToWidth="2" orientation="landscape" paperSize="9" scale="4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2014-07-07T19:17:17Z</cp:lastPrinted>
  <dcterms:created xsi:type="dcterms:W3CDTF">2014-03-04T10:29:59Z</dcterms:created>
  <dcterms:modified xsi:type="dcterms:W3CDTF">2014-07-12T07:50:01Z</dcterms:modified>
  <cp:category/>
  <cp:version/>
  <cp:contentType/>
  <cp:contentStatus/>
</cp:coreProperties>
</file>